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125" yWindow="30" windowWidth="18285" windowHeight="10425" activeTab="0"/>
  </bookViews>
  <sheets>
    <sheet name="Tabela 1ª Fase" sheetId="1" r:id="rId1"/>
    <sheet name="Outras Fases" sheetId="2" r:id="rId2"/>
    <sheet name="Classificação" sheetId="3" r:id="rId3"/>
    <sheet name="Times" sheetId="4" r:id="rId4"/>
  </sheets>
  <definedNames>
    <definedName name="_xlnm.Print_Area" localSheetId="2">'Classificação'!$A$1:$K$11</definedName>
    <definedName name="_xlnm.Print_Area" localSheetId="0">'Tabela 1ª Fase'!$A$1:$G$36</definedName>
  </definedNames>
  <calcPr fullCalcOnLoad="1"/>
</workbook>
</file>

<file path=xl/sharedStrings.xml><?xml version="1.0" encoding="utf-8"?>
<sst xmlns="http://schemas.openxmlformats.org/spreadsheetml/2006/main" count="187" uniqueCount="97">
  <si>
    <t>X</t>
  </si>
  <si>
    <t>CLASSIFICAÇÃO</t>
  </si>
  <si>
    <t>POSIÇÃO</t>
  </si>
  <si>
    <t>TIMES</t>
  </si>
  <si>
    <t>JOGOS</t>
  </si>
  <si>
    <t>PONTOS</t>
  </si>
  <si>
    <t>V</t>
  </si>
  <si>
    <t>E</t>
  </si>
  <si>
    <t>D</t>
  </si>
  <si>
    <t>GP</t>
  </si>
  <si>
    <t>GC</t>
  </si>
  <si>
    <t>SALDO</t>
  </si>
  <si>
    <t>GRUPO 1</t>
  </si>
  <si>
    <t>Grupo 1</t>
  </si>
  <si>
    <t>1 / 1</t>
  </si>
  <si>
    <t>1 / 2</t>
  </si>
  <si>
    <t>2 / 1</t>
  </si>
  <si>
    <t>2 / 2</t>
  </si>
  <si>
    <t>2 / 4</t>
  </si>
  <si>
    <t>3 / 1</t>
  </si>
  <si>
    <t>3 / 2</t>
  </si>
  <si>
    <t>3 / 4</t>
  </si>
  <si>
    <t>4 / 1</t>
  </si>
  <si>
    <t>4 / 4</t>
  </si>
  <si>
    <t>4 / 2</t>
  </si>
  <si>
    <t>5 / 1</t>
  </si>
  <si>
    <t>5 / 4</t>
  </si>
  <si>
    <t>5 / 2</t>
  </si>
  <si>
    <t>6 / 1</t>
  </si>
  <si>
    <t>6 / 2</t>
  </si>
  <si>
    <t>6 / 4</t>
  </si>
  <si>
    <t>7 / 1</t>
  </si>
  <si>
    <t>7 / 2</t>
  </si>
  <si>
    <t>7 / 4</t>
  </si>
  <si>
    <t>TOTAL</t>
  </si>
  <si>
    <t>RODADA</t>
  </si>
  <si>
    <t>1 / 3</t>
  </si>
  <si>
    <t>1 / 4</t>
  </si>
  <si>
    <t>2 / 3</t>
  </si>
  <si>
    <t>3 / 3</t>
  </si>
  <si>
    <t>4 / 3</t>
  </si>
  <si>
    <t>5 / 3</t>
  </si>
  <si>
    <t>6 / 3</t>
  </si>
  <si>
    <t>7 / 3</t>
  </si>
  <si>
    <t>ARCB Clubes - Outubro 2014</t>
  </si>
  <si>
    <t>Quartas de Final Ouro</t>
  </si>
  <si>
    <t>M1</t>
  </si>
  <si>
    <t>M4</t>
  </si>
  <si>
    <t>Campeão</t>
  </si>
  <si>
    <t>M3</t>
  </si>
  <si>
    <t>M6</t>
  </si>
  <si>
    <t>Vice Campeão</t>
  </si>
  <si>
    <t>Semi Final Ouro</t>
  </si>
  <si>
    <t>3º Lugar</t>
  </si>
  <si>
    <t>3º e 4º Lugares Ouro</t>
  </si>
  <si>
    <t>4º Lugar</t>
  </si>
  <si>
    <t>Final Ouro</t>
  </si>
  <si>
    <t>5º Lugar</t>
  </si>
  <si>
    <t>Quartas de Final Prata</t>
  </si>
  <si>
    <t>9º</t>
  </si>
  <si>
    <t>16º</t>
  </si>
  <si>
    <t>11º</t>
  </si>
  <si>
    <t>14º</t>
  </si>
  <si>
    <t>6º Lugar</t>
  </si>
  <si>
    <t>10º</t>
  </si>
  <si>
    <t>15º</t>
  </si>
  <si>
    <t>12º</t>
  </si>
  <si>
    <t>13º</t>
  </si>
  <si>
    <t>7º Lugar</t>
  </si>
  <si>
    <t>Semi Final Prata</t>
  </si>
  <si>
    <t>V9</t>
  </si>
  <si>
    <t>V12</t>
  </si>
  <si>
    <t>V10</t>
  </si>
  <si>
    <t>V11</t>
  </si>
  <si>
    <t>8º Lugar</t>
  </si>
  <si>
    <t>3º e 4º Lugares Prata</t>
  </si>
  <si>
    <t>P13</t>
  </si>
  <si>
    <t>P14</t>
  </si>
  <si>
    <t>9º Lugar</t>
  </si>
  <si>
    <t>Final Prata</t>
  </si>
  <si>
    <t>V13</t>
  </si>
  <si>
    <t>V14</t>
  </si>
  <si>
    <t>10º Lugar</t>
  </si>
  <si>
    <t>11º Lugar</t>
  </si>
  <si>
    <t>12º Lugar</t>
  </si>
  <si>
    <t>ARCB - Outubro 2017</t>
  </si>
  <si>
    <t>CLASSIFICADOS</t>
  </si>
  <si>
    <t>1ª FASE</t>
  </si>
  <si>
    <t>2ª FASE</t>
  </si>
  <si>
    <t>IMI</t>
  </si>
  <si>
    <t>CEL</t>
  </si>
  <si>
    <t>SJO</t>
  </si>
  <si>
    <t>SAM</t>
  </si>
  <si>
    <t>MIL</t>
  </si>
  <si>
    <t>WOL</t>
  </si>
  <si>
    <t>RIV</t>
  </si>
  <si>
    <t>FLU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</si>
</sst>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_);[Red]\(0\)"/>
    <numFmt numFmtId="173" formatCode="[$-416]dddd\,\ d&quot; de &quot;mmmm&quot; de &quot;yyyy"/>
  </numFmts>
  <fonts count="6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2"/>
      <color indexed="10"/>
      <name val="Arial"/>
      <family val="2"/>
    </font>
    <font>
      <b/>
      <sz val="22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6"/>
      <color indexed="12"/>
      <name val="Arial"/>
      <family val="2"/>
    </font>
    <font>
      <b/>
      <sz val="18"/>
      <color indexed="10"/>
      <name val="Arial"/>
      <family val="2"/>
    </font>
    <font>
      <b/>
      <sz val="18"/>
      <color indexed="12"/>
      <name val="Arial"/>
      <family val="2"/>
    </font>
    <font>
      <b/>
      <sz val="18"/>
      <color indexed="17"/>
      <name val="Arial"/>
      <family val="2"/>
    </font>
    <font>
      <b/>
      <sz val="26"/>
      <name val="Arial"/>
      <family val="2"/>
    </font>
    <font>
      <b/>
      <sz val="24"/>
      <color indexed="12"/>
      <name val="Arial"/>
      <family val="2"/>
    </font>
    <font>
      <sz val="18"/>
      <name val="Arial"/>
      <family val="2"/>
    </font>
    <font>
      <sz val="20"/>
      <name val="Arial"/>
      <family val="2"/>
    </font>
    <font>
      <b/>
      <sz val="24"/>
      <name val="Arial"/>
      <family val="2"/>
    </font>
    <font>
      <b/>
      <sz val="20"/>
      <name val="Arial"/>
      <family val="2"/>
    </font>
    <font>
      <b/>
      <sz val="20"/>
      <color indexed="10"/>
      <name val="Arial"/>
      <family val="2"/>
    </font>
    <font>
      <b/>
      <sz val="2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2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20"/>
      <color rgb="FF0000CC"/>
      <name val="Arial"/>
      <family val="2"/>
    </font>
    <font>
      <sz val="20"/>
      <color rgb="FF0000CC"/>
      <name val="Arial"/>
      <family val="2"/>
    </font>
    <font>
      <b/>
      <sz val="18"/>
      <color rgb="FFFF0000"/>
      <name val="Arial"/>
      <family val="2"/>
    </font>
    <font>
      <b/>
      <sz val="2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34999001026153564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ck"/>
      <right style="thick"/>
      <top style="thick"/>
      <bottom style="thick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n"/>
      <bottom style="thick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medium"/>
      <top style="thick"/>
      <bottom style="thick"/>
    </border>
    <border>
      <left style="thin"/>
      <right style="thin"/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8" fillId="29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1" fillId="21" borderId="5" applyNumberFormat="0" applyAlignment="0" applyProtection="0"/>
    <xf numFmtId="16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13" fillId="0" borderId="12" xfId="0" applyNumberFormat="1" applyFont="1" applyFill="1" applyBorder="1" applyAlignment="1">
      <alignment horizontal="center" vertical="center"/>
    </xf>
    <xf numFmtId="49" fontId="13" fillId="0" borderId="13" xfId="0" applyNumberFormat="1" applyFont="1" applyFill="1" applyBorder="1" applyAlignment="1">
      <alignment horizontal="center" vertical="center"/>
    </xf>
    <xf numFmtId="49" fontId="14" fillId="0" borderId="13" xfId="0" applyNumberFormat="1" applyFont="1" applyFill="1" applyBorder="1" applyAlignment="1">
      <alignment horizontal="center" vertical="center"/>
    </xf>
    <xf numFmtId="49" fontId="15" fillId="0" borderId="13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10" fontId="3" fillId="0" borderId="15" xfId="0" applyNumberFormat="1" applyFont="1" applyFill="1" applyBorder="1" applyAlignment="1">
      <alignment horizontal="center" vertical="center"/>
    </xf>
    <xf numFmtId="10" fontId="3" fillId="0" borderId="16" xfId="0" applyNumberFormat="1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18" fillId="0" borderId="0" xfId="0" applyFont="1" applyAlignment="1">
      <alignment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0" xfId="0" applyFont="1" applyAlignment="1">
      <alignment horizontal="center"/>
    </xf>
    <xf numFmtId="10" fontId="3" fillId="0" borderId="20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172" fontId="6" fillId="0" borderId="23" xfId="0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172" fontId="6" fillId="0" borderId="24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172" fontId="6" fillId="0" borderId="27" xfId="0" applyNumberFormat="1" applyFont="1" applyFill="1" applyBorder="1" applyAlignment="1">
      <alignment horizontal="center" vertical="center"/>
    </xf>
    <xf numFmtId="0" fontId="16" fillId="0" borderId="28" xfId="0" applyFont="1" applyBorder="1" applyAlignment="1">
      <alignment vertical="center"/>
    </xf>
    <xf numFmtId="0" fontId="16" fillId="0" borderId="29" xfId="0" applyFont="1" applyBorder="1" applyAlignment="1">
      <alignment vertical="center"/>
    </xf>
    <xf numFmtId="0" fontId="0" fillId="0" borderId="0" xfId="0" applyFont="1" applyFill="1" applyAlignment="1">
      <alignment/>
    </xf>
    <xf numFmtId="0" fontId="19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59" fillId="0" borderId="30" xfId="0" applyFont="1" applyBorder="1" applyAlignment="1">
      <alignment horizontal="center" vertical="center"/>
    </xf>
    <xf numFmtId="0" fontId="59" fillId="0" borderId="31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0" fontId="59" fillId="0" borderId="34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60" fillId="0" borderId="35" xfId="0" applyFont="1" applyBorder="1" applyAlignment="1">
      <alignment/>
    </xf>
    <xf numFmtId="0" fontId="0" fillId="0" borderId="0" xfId="0" applyBorder="1" applyAlignment="1">
      <alignment/>
    </xf>
    <xf numFmtId="0" fontId="19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60" fillId="0" borderId="36" xfId="0" applyFont="1" applyBorder="1" applyAlignment="1">
      <alignment/>
    </xf>
    <xf numFmtId="0" fontId="2" fillId="0" borderId="0" xfId="0" applyFont="1" applyAlignment="1">
      <alignment/>
    </xf>
    <xf numFmtId="0" fontId="59" fillId="0" borderId="37" xfId="0" applyFont="1" applyBorder="1" applyAlignment="1">
      <alignment horizontal="center" vertical="center"/>
    </xf>
    <xf numFmtId="0" fontId="59" fillId="0" borderId="38" xfId="0" applyFont="1" applyBorder="1" applyAlignment="1">
      <alignment horizontal="center" vertical="center"/>
    </xf>
    <xf numFmtId="0" fontId="22" fillId="0" borderId="39" xfId="0" applyFont="1" applyBorder="1" applyAlignment="1">
      <alignment horizontal="center" vertical="center"/>
    </xf>
    <xf numFmtId="0" fontId="59" fillId="0" borderId="40" xfId="0" applyFont="1" applyBorder="1" applyAlignment="1">
      <alignment horizontal="center" vertical="center"/>
    </xf>
    <xf numFmtId="0" fontId="19" fillId="33" borderId="41" xfId="0" applyFont="1" applyFill="1" applyBorder="1" applyAlignment="1">
      <alignment/>
    </xf>
    <xf numFmtId="0" fontId="0" fillId="33" borderId="41" xfId="0" applyFill="1" applyBorder="1" applyAlignment="1">
      <alignment/>
    </xf>
    <xf numFmtId="0" fontId="3" fillId="33" borderId="41" xfId="0" applyFont="1" applyFill="1" applyBorder="1" applyAlignment="1">
      <alignment horizontal="center" vertical="center"/>
    </xf>
    <xf numFmtId="0" fontId="61" fillId="33" borderId="41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9" fillId="33" borderId="0" xfId="0" applyFont="1" applyFill="1" applyAlignment="1">
      <alignment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/>
    </xf>
    <xf numFmtId="0" fontId="62" fillId="33" borderId="0" xfId="0" applyFont="1" applyFill="1" applyBorder="1" applyAlignment="1">
      <alignment horizontal="center" vertical="center"/>
    </xf>
    <xf numFmtId="0" fontId="21" fillId="33" borderId="0" xfId="0" applyFont="1" applyFill="1" applyAlignment="1">
      <alignment horizontal="center" vertical="center"/>
    </xf>
    <xf numFmtId="0" fontId="59" fillId="0" borderId="42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62" fillId="0" borderId="28" xfId="0" applyFont="1" applyBorder="1" applyAlignment="1">
      <alignment horizontal="center" vertical="center"/>
    </xf>
    <xf numFmtId="0" fontId="0" fillId="0" borderId="28" xfId="0" applyBorder="1" applyAlignment="1">
      <alignment/>
    </xf>
    <xf numFmtId="0" fontId="59" fillId="0" borderId="28" xfId="0" applyFont="1" applyBorder="1" applyAlignment="1">
      <alignment horizontal="center" vertical="center"/>
    </xf>
    <xf numFmtId="0" fontId="19" fillId="33" borderId="0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2" fillId="33" borderId="0" xfId="0" applyFont="1" applyFill="1" applyAlignment="1">
      <alignment horizontal="center" vertical="center"/>
    </xf>
    <xf numFmtId="0" fontId="60" fillId="0" borderId="35" xfId="0" applyFont="1" applyFill="1" applyBorder="1" applyAlignment="1">
      <alignment/>
    </xf>
    <xf numFmtId="0" fontId="19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60" fillId="0" borderId="36" xfId="0" applyFont="1" applyFill="1" applyBorder="1" applyAlignment="1">
      <alignment/>
    </xf>
    <xf numFmtId="0" fontId="59" fillId="0" borderId="4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" fontId="23" fillId="0" borderId="0" xfId="0" applyNumberFormat="1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1" fontId="12" fillId="0" borderId="0" xfId="0" applyNumberFormat="1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1" fontId="12" fillId="0" borderId="0" xfId="0" applyNumberFormat="1" applyFont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14" fontId="6" fillId="0" borderId="30" xfId="0" applyNumberFormat="1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21" fillId="0" borderId="44" xfId="0" applyFont="1" applyBorder="1" applyAlignment="1">
      <alignment horizontal="center" vertical="center"/>
    </xf>
    <xf numFmtId="0" fontId="21" fillId="0" borderId="45" xfId="0" applyFont="1" applyBorder="1" applyAlignment="1">
      <alignment horizontal="center" vertical="center"/>
    </xf>
    <xf numFmtId="0" fontId="21" fillId="0" borderId="46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6" fillId="0" borderId="47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14" fontId="16" fillId="0" borderId="30" xfId="0" applyNumberFormat="1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0" fontId="17" fillId="0" borderId="47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textRotation="90"/>
    </xf>
    <xf numFmtId="0" fontId="6" fillId="0" borderId="18" xfId="0" applyFont="1" applyBorder="1" applyAlignment="1">
      <alignment horizontal="center" vertical="center" textRotation="90"/>
    </xf>
    <xf numFmtId="0" fontId="6" fillId="0" borderId="19" xfId="0" applyFont="1" applyBorder="1" applyAlignment="1">
      <alignment horizontal="center" vertical="center" textRotation="90"/>
    </xf>
    <xf numFmtId="0" fontId="17" fillId="0" borderId="11" xfId="0" applyFont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center"/>
    </xf>
    <xf numFmtId="0" fontId="22" fillId="0" borderId="33" xfId="0" applyFont="1" applyFill="1" applyBorder="1" applyAlignment="1">
      <alignment horizontal="center" vertical="center"/>
    </xf>
    <xf numFmtId="0" fontId="22" fillId="0" borderId="3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9"/>
  <sheetViews>
    <sheetView tabSelected="1" zoomScalePageLayoutView="0" workbookViewId="0" topLeftCell="A1">
      <selection activeCell="J11" sqref="J11"/>
    </sheetView>
  </sheetViews>
  <sheetFormatPr defaultColWidth="9.140625" defaultRowHeight="12.75"/>
  <cols>
    <col min="1" max="1" width="8.140625" style="5" bestFit="1" customWidth="1"/>
    <col min="2" max="2" width="18.140625" style="1" bestFit="1" customWidth="1"/>
    <col min="3" max="3" width="3.8515625" style="6" customWidth="1"/>
    <col min="4" max="4" width="3.140625" style="5" customWidth="1"/>
    <col min="5" max="5" width="3.8515625" style="6" customWidth="1"/>
    <col min="6" max="6" width="17.28125" style="1" bestFit="1" customWidth="1"/>
    <col min="7" max="7" width="12.7109375" style="2" customWidth="1"/>
  </cols>
  <sheetData>
    <row r="1" spans="1:7" ht="12.75" customHeight="1" thickTop="1">
      <c r="A1" s="114" t="s">
        <v>44</v>
      </c>
      <c r="B1" s="115"/>
      <c r="C1" s="115"/>
      <c r="D1" s="115"/>
      <c r="E1" s="115"/>
      <c r="F1" s="115"/>
      <c r="G1" s="116"/>
    </row>
    <row r="2" spans="1:7" ht="21" customHeight="1" thickBot="1">
      <c r="A2" s="117"/>
      <c r="B2" s="118"/>
      <c r="C2" s="118"/>
      <c r="D2" s="118"/>
      <c r="E2" s="118"/>
      <c r="F2" s="118"/>
      <c r="G2" s="119"/>
    </row>
    <row r="3" spans="1:7" ht="16.5" customHeight="1" thickTop="1">
      <c r="A3" s="114" t="s">
        <v>4</v>
      </c>
      <c r="B3" s="115"/>
      <c r="C3" s="116"/>
      <c r="D3" s="51"/>
      <c r="E3" s="120">
        <v>43029</v>
      </c>
      <c r="F3" s="115"/>
      <c r="G3" s="116"/>
    </row>
    <row r="4" spans="1:7" ht="15" customHeight="1" thickBot="1">
      <c r="A4" s="117"/>
      <c r="B4" s="118"/>
      <c r="C4" s="119"/>
      <c r="D4" s="52"/>
      <c r="E4" s="117"/>
      <c r="F4" s="118"/>
      <c r="G4" s="119"/>
    </row>
    <row r="5" ht="17.25" thickBot="1" thickTop="1"/>
    <row r="6" spans="3:7" ht="16.5" thickBot="1">
      <c r="C6" s="111" t="s">
        <v>13</v>
      </c>
      <c r="D6" s="112"/>
      <c r="E6" s="113"/>
      <c r="G6" s="3" t="s">
        <v>35</v>
      </c>
    </row>
    <row r="7" spans="2:7" ht="14.25" customHeight="1" thickBot="1">
      <c r="B7" s="7"/>
      <c r="F7" s="7"/>
      <c r="G7" s="4"/>
    </row>
    <row r="8" spans="1:7" s="8" customFormat="1" ht="18" customHeight="1" thickBot="1">
      <c r="A8" s="16">
        <v>1</v>
      </c>
      <c r="B8" s="20" t="str">
        <f>Times!A1</f>
        <v>CEL</v>
      </c>
      <c r="C8" s="21">
        <v>1</v>
      </c>
      <c r="D8" s="17" t="s">
        <v>0</v>
      </c>
      <c r="E8" s="21">
        <v>3</v>
      </c>
      <c r="F8" s="22" t="str">
        <f>Times!A7</f>
        <v>SJO</v>
      </c>
      <c r="G8" s="11" t="s">
        <v>14</v>
      </c>
    </row>
    <row r="9" spans="1:7" s="8" customFormat="1" ht="9.75" customHeight="1" thickBot="1">
      <c r="A9" s="17"/>
      <c r="B9" s="23"/>
      <c r="C9" s="24"/>
      <c r="D9" s="17"/>
      <c r="E9" s="24"/>
      <c r="F9" s="23"/>
      <c r="G9" s="25"/>
    </row>
    <row r="10" spans="1:7" s="8" customFormat="1" ht="18" customHeight="1" thickBot="1">
      <c r="A10" s="16">
        <v>2</v>
      </c>
      <c r="B10" s="20" t="str">
        <f>Times!A2</f>
        <v>WOL</v>
      </c>
      <c r="C10" s="21">
        <v>0</v>
      </c>
      <c r="D10" s="17" t="s">
        <v>0</v>
      </c>
      <c r="E10" s="21">
        <v>1</v>
      </c>
      <c r="F10" s="22" t="str">
        <f>Times!A3</f>
        <v>SAM</v>
      </c>
      <c r="G10" s="12" t="s">
        <v>15</v>
      </c>
    </row>
    <row r="11" spans="1:7" s="8" customFormat="1" ht="9.75" customHeight="1" thickBot="1">
      <c r="A11" s="17"/>
      <c r="B11" s="23"/>
      <c r="C11" s="24"/>
      <c r="D11" s="17"/>
      <c r="E11" s="24"/>
      <c r="F11" s="23"/>
      <c r="G11" s="25"/>
    </row>
    <row r="12" spans="1:7" s="8" customFormat="1" ht="18" customHeight="1" thickBot="1">
      <c r="A12" s="16">
        <v>3</v>
      </c>
      <c r="B12" s="20" t="str">
        <f>Times!A4</f>
        <v>IMI</v>
      </c>
      <c r="C12" s="21">
        <v>7</v>
      </c>
      <c r="D12" s="17" t="s">
        <v>0</v>
      </c>
      <c r="E12" s="21">
        <v>0</v>
      </c>
      <c r="F12" s="22" t="str">
        <f>Times!A5</f>
        <v>MIL</v>
      </c>
      <c r="G12" s="12" t="s">
        <v>36</v>
      </c>
    </row>
    <row r="13" spans="1:7" s="8" customFormat="1" ht="9.75" customHeight="1" thickBot="1">
      <c r="A13" s="17"/>
      <c r="B13" s="23"/>
      <c r="C13" s="24"/>
      <c r="D13" s="17"/>
      <c r="E13" s="24"/>
      <c r="F13" s="23"/>
      <c r="G13" s="25"/>
    </row>
    <row r="14" spans="1:7" s="8" customFormat="1" ht="18" customHeight="1" thickBot="1">
      <c r="A14" s="16">
        <v>4</v>
      </c>
      <c r="B14" s="20" t="str">
        <f>Times!A6</f>
        <v>RIV</v>
      </c>
      <c r="C14" s="21">
        <v>4</v>
      </c>
      <c r="D14" s="17" t="s">
        <v>0</v>
      </c>
      <c r="E14" s="21">
        <v>2</v>
      </c>
      <c r="F14" s="22" t="str">
        <f>Times!A8</f>
        <v>FLU</v>
      </c>
      <c r="G14" s="12" t="s">
        <v>37</v>
      </c>
    </row>
    <row r="15" spans="1:7" s="8" customFormat="1" ht="9.75" customHeight="1" thickBot="1">
      <c r="A15" s="17"/>
      <c r="B15" s="23"/>
      <c r="C15" s="24"/>
      <c r="D15" s="17"/>
      <c r="E15" s="24"/>
      <c r="F15" s="23"/>
      <c r="G15" s="25"/>
    </row>
    <row r="16" spans="1:7" s="8" customFormat="1" ht="18" customHeight="1" thickBot="1">
      <c r="A16" s="16">
        <v>5</v>
      </c>
      <c r="B16" s="20" t="str">
        <f>Times!A1</f>
        <v>CEL</v>
      </c>
      <c r="C16" s="21">
        <v>2</v>
      </c>
      <c r="D16" s="17" t="s">
        <v>0</v>
      </c>
      <c r="E16" s="21">
        <v>3</v>
      </c>
      <c r="F16" s="22" t="str">
        <f>Times!A2</f>
        <v>WOL</v>
      </c>
      <c r="G16" s="13" t="s">
        <v>16</v>
      </c>
    </row>
    <row r="17" spans="1:6" s="8" customFormat="1" ht="9.75" customHeight="1" thickBot="1">
      <c r="A17" s="18"/>
      <c r="B17" s="23"/>
      <c r="C17" s="24"/>
      <c r="D17" s="17"/>
      <c r="E17" s="24"/>
      <c r="F17" s="23"/>
    </row>
    <row r="18" spans="1:7" s="8" customFormat="1" ht="18" customHeight="1" thickBot="1">
      <c r="A18" s="16">
        <v>6</v>
      </c>
      <c r="B18" s="20" t="str">
        <f>Times!A3</f>
        <v>SAM</v>
      </c>
      <c r="C18" s="21">
        <v>0</v>
      </c>
      <c r="D18" s="17" t="s">
        <v>0</v>
      </c>
      <c r="E18" s="21">
        <v>6</v>
      </c>
      <c r="F18" s="22" t="str">
        <f>Times!A4</f>
        <v>IMI</v>
      </c>
      <c r="G18" s="13" t="s">
        <v>17</v>
      </c>
    </row>
    <row r="19" spans="1:7" s="8" customFormat="1" ht="9.75" customHeight="1" thickBot="1">
      <c r="A19" s="17"/>
      <c r="B19" s="23"/>
      <c r="C19" s="24"/>
      <c r="D19" s="17"/>
      <c r="E19" s="24"/>
      <c r="F19" s="23"/>
      <c r="G19" s="25"/>
    </row>
    <row r="20" spans="1:7" s="8" customFormat="1" ht="18" customHeight="1" thickBot="1">
      <c r="A20" s="16">
        <v>7</v>
      </c>
      <c r="B20" s="20" t="str">
        <f>Times!A5</f>
        <v>MIL</v>
      </c>
      <c r="C20" s="21">
        <v>0</v>
      </c>
      <c r="D20" s="17" t="s">
        <v>0</v>
      </c>
      <c r="E20" s="21">
        <v>1</v>
      </c>
      <c r="F20" s="22" t="str">
        <f>Times!A6</f>
        <v>RIV</v>
      </c>
      <c r="G20" s="13" t="s">
        <v>38</v>
      </c>
    </row>
    <row r="21" spans="1:7" s="8" customFormat="1" ht="9.75" customHeight="1" thickBot="1">
      <c r="A21" s="17"/>
      <c r="B21" s="23"/>
      <c r="C21" s="24"/>
      <c r="D21" s="17"/>
      <c r="E21" s="24"/>
      <c r="F21" s="23"/>
      <c r="G21" s="25"/>
    </row>
    <row r="22" spans="1:7" s="8" customFormat="1" ht="18" customHeight="1" thickBot="1">
      <c r="A22" s="16">
        <v>8</v>
      </c>
      <c r="B22" s="20" t="str">
        <f>Times!A7</f>
        <v>SJO</v>
      </c>
      <c r="C22" s="21">
        <v>0</v>
      </c>
      <c r="D22" s="17" t="s">
        <v>0</v>
      </c>
      <c r="E22" s="21">
        <v>4</v>
      </c>
      <c r="F22" s="22" t="str">
        <f>Times!A8</f>
        <v>FLU</v>
      </c>
      <c r="G22" s="13" t="s">
        <v>18</v>
      </c>
    </row>
    <row r="23" spans="1:7" s="8" customFormat="1" ht="9.75" customHeight="1" thickBot="1">
      <c r="A23" s="17"/>
      <c r="B23" s="23"/>
      <c r="C23" s="24"/>
      <c r="D23" s="17"/>
      <c r="E23" s="24"/>
      <c r="F23" s="23"/>
      <c r="G23" s="25"/>
    </row>
    <row r="24" spans="1:7" s="8" customFormat="1" ht="18" customHeight="1" thickBot="1">
      <c r="A24" s="16">
        <v>9</v>
      </c>
      <c r="B24" s="20" t="str">
        <f>Times!A1</f>
        <v>CEL</v>
      </c>
      <c r="C24" s="21">
        <v>2</v>
      </c>
      <c r="D24" s="17" t="s">
        <v>0</v>
      </c>
      <c r="E24" s="21">
        <v>0</v>
      </c>
      <c r="F24" s="22" t="str">
        <f>Times!A3</f>
        <v>SAM</v>
      </c>
      <c r="G24" s="14" t="s">
        <v>19</v>
      </c>
    </row>
    <row r="25" spans="1:7" s="8" customFormat="1" ht="9.75" customHeight="1" thickBot="1">
      <c r="A25" s="17"/>
      <c r="B25" s="23"/>
      <c r="C25" s="24"/>
      <c r="D25" s="17"/>
      <c r="E25" s="24"/>
      <c r="F25" s="23"/>
      <c r="G25" s="25"/>
    </row>
    <row r="26" spans="1:7" s="8" customFormat="1" ht="18" customHeight="1" thickBot="1">
      <c r="A26" s="16">
        <v>10</v>
      </c>
      <c r="B26" s="20" t="str">
        <f>Times!A2</f>
        <v>WOL</v>
      </c>
      <c r="C26" s="21">
        <v>1</v>
      </c>
      <c r="D26" s="17" t="s">
        <v>0</v>
      </c>
      <c r="E26" s="21">
        <v>2</v>
      </c>
      <c r="F26" s="22" t="str">
        <f>Times!A8</f>
        <v>FLU</v>
      </c>
      <c r="G26" s="14" t="s">
        <v>20</v>
      </c>
    </row>
    <row r="27" spans="1:7" s="8" customFormat="1" ht="9.75" customHeight="1" thickBot="1">
      <c r="A27" s="18"/>
      <c r="B27" s="17"/>
      <c r="C27" s="24"/>
      <c r="D27" s="18"/>
      <c r="E27" s="24"/>
      <c r="F27" s="17"/>
      <c r="G27" s="24"/>
    </row>
    <row r="28" spans="1:7" s="8" customFormat="1" ht="18" customHeight="1" thickBot="1">
      <c r="A28" s="16">
        <v>11</v>
      </c>
      <c r="B28" s="20" t="str">
        <f>Times!A4</f>
        <v>IMI</v>
      </c>
      <c r="C28" s="21">
        <v>2</v>
      </c>
      <c r="D28" s="17" t="s">
        <v>0</v>
      </c>
      <c r="E28" s="21">
        <v>1</v>
      </c>
      <c r="F28" s="22" t="str">
        <f>Times!A6</f>
        <v>RIV</v>
      </c>
      <c r="G28" s="14" t="s">
        <v>39</v>
      </c>
    </row>
    <row r="29" spans="1:7" s="8" customFormat="1" ht="9.75" customHeight="1" thickBot="1">
      <c r="A29" s="18"/>
      <c r="B29" s="17"/>
      <c r="C29" s="24"/>
      <c r="D29" s="18"/>
      <c r="E29" s="24"/>
      <c r="F29" s="17"/>
      <c r="G29" s="24"/>
    </row>
    <row r="30" spans="1:7" s="8" customFormat="1" ht="18" customHeight="1" thickBot="1">
      <c r="A30" s="16">
        <v>12</v>
      </c>
      <c r="B30" s="20" t="str">
        <f>Times!A5</f>
        <v>MIL</v>
      </c>
      <c r="C30" s="21">
        <v>1</v>
      </c>
      <c r="D30" s="17" t="s">
        <v>0</v>
      </c>
      <c r="E30" s="21">
        <v>0</v>
      </c>
      <c r="F30" s="22" t="str">
        <f>Times!A7</f>
        <v>SJO</v>
      </c>
      <c r="G30" s="14" t="s">
        <v>21</v>
      </c>
    </row>
    <row r="31" spans="1:7" s="8" customFormat="1" ht="9.75" customHeight="1" thickBot="1">
      <c r="A31" s="18"/>
      <c r="B31" s="17"/>
      <c r="C31" s="24"/>
      <c r="D31" s="18"/>
      <c r="E31" s="24"/>
      <c r="F31" s="17"/>
      <c r="G31" s="24"/>
    </row>
    <row r="32" spans="1:7" s="8" customFormat="1" ht="18" customHeight="1" thickBot="1">
      <c r="A32" s="16">
        <v>13</v>
      </c>
      <c r="B32" s="20" t="str">
        <f>Times!A1</f>
        <v>CEL</v>
      </c>
      <c r="C32" s="21">
        <v>1</v>
      </c>
      <c r="D32" s="17" t="s">
        <v>0</v>
      </c>
      <c r="E32" s="21">
        <v>0</v>
      </c>
      <c r="F32" s="22" t="str">
        <f>Times!A5</f>
        <v>MIL</v>
      </c>
      <c r="G32" s="12" t="s">
        <v>22</v>
      </c>
    </row>
    <row r="33" spans="1:7" s="8" customFormat="1" ht="9.75" customHeight="1" thickBot="1">
      <c r="A33" s="18"/>
      <c r="B33" s="17"/>
      <c r="C33" s="24"/>
      <c r="D33" s="18"/>
      <c r="E33" s="24"/>
      <c r="F33" s="17"/>
      <c r="G33" s="24"/>
    </row>
    <row r="34" spans="1:7" s="8" customFormat="1" ht="18" customHeight="1" thickBot="1">
      <c r="A34" s="16">
        <v>14</v>
      </c>
      <c r="B34" s="20" t="str">
        <f>Times!A4</f>
        <v>IMI</v>
      </c>
      <c r="C34" s="21">
        <v>4</v>
      </c>
      <c r="D34" s="17" t="s">
        <v>0</v>
      </c>
      <c r="E34" s="21">
        <v>0</v>
      </c>
      <c r="F34" s="22" t="str">
        <f>Times!A7</f>
        <v>SJO</v>
      </c>
      <c r="G34" s="12" t="s">
        <v>24</v>
      </c>
    </row>
    <row r="35" spans="1:7" s="8" customFormat="1" ht="9.75" customHeight="1" thickBot="1">
      <c r="A35" s="18"/>
      <c r="B35" s="17"/>
      <c r="C35" s="24"/>
      <c r="D35" s="18"/>
      <c r="E35" s="24"/>
      <c r="F35" s="26"/>
      <c r="G35" s="24"/>
    </row>
    <row r="36" spans="1:7" s="8" customFormat="1" ht="18" customHeight="1" thickBot="1">
      <c r="A36" s="16">
        <v>15</v>
      </c>
      <c r="B36" s="20" t="str">
        <f>Times!A3</f>
        <v>SAM</v>
      </c>
      <c r="C36" s="21">
        <v>2</v>
      </c>
      <c r="D36" s="17" t="s">
        <v>0</v>
      </c>
      <c r="E36" s="21">
        <v>1</v>
      </c>
      <c r="F36" s="22" t="str">
        <f>Times!A8</f>
        <v>FLU</v>
      </c>
      <c r="G36" s="12" t="s">
        <v>40</v>
      </c>
    </row>
    <row r="37" spans="1:7" s="8" customFormat="1" ht="9.75" customHeight="1" thickBot="1">
      <c r="A37" s="18"/>
      <c r="B37" s="17"/>
      <c r="C37" s="24"/>
      <c r="D37" s="18"/>
      <c r="E37" s="24"/>
      <c r="F37" s="17"/>
      <c r="G37" s="24"/>
    </row>
    <row r="38" spans="1:7" s="8" customFormat="1" ht="18" customHeight="1" thickBot="1">
      <c r="A38" s="16">
        <v>16</v>
      </c>
      <c r="B38" s="20" t="str">
        <f>Times!A2</f>
        <v>WOL</v>
      </c>
      <c r="C38" s="21">
        <v>1</v>
      </c>
      <c r="D38" s="17" t="s">
        <v>0</v>
      </c>
      <c r="E38" s="21">
        <v>2</v>
      </c>
      <c r="F38" s="22" t="str">
        <f>Times!A6</f>
        <v>RIV</v>
      </c>
      <c r="G38" s="12" t="s">
        <v>23</v>
      </c>
    </row>
    <row r="39" spans="1:7" s="8" customFormat="1" ht="9.75" customHeight="1" thickBot="1">
      <c r="A39" s="18"/>
      <c r="B39" s="17"/>
      <c r="C39" s="24"/>
      <c r="D39" s="18"/>
      <c r="E39" s="24"/>
      <c r="F39" s="26"/>
      <c r="G39" s="25"/>
    </row>
    <row r="40" spans="1:7" s="8" customFormat="1" ht="18" customHeight="1" thickBot="1">
      <c r="A40" s="16">
        <v>17</v>
      </c>
      <c r="B40" s="20" t="str">
        <f>Times!A1</f>
        <v>CEL</v>
      </c>
      <c r="C40" s="21">
        <v>2</v>
      </c>
      <c r="D40" s="17" t="s">
        <v>0</v>
      </c>
      <c r="E40" s="21">
        <v>3</v>
      </c>
      <c r="F40" s="22" t="str">
        <f>Times!A4</f>
        <v>IMI</v>
      </c>
      <c r="G40" s="13" t="s">
        <v>25</v>
      </c>
    </row>
    <row r="41" spans="1:7" s="8" customFormat="1" ht="9.75" customHeight="1" thickBot="1">
      <c r="A41" s="18"/>
      <c r="B41" s="17"/>
      <c r="C41" s="24"/>
      <c r="D41" s="18"/>
      <c r="E41" s="24"/>
      <c r="F41" s="17"/>
      <c r="G41" s="24"/>
    </row>
    <row r="42" spans="1:7" s="8" customFormat="1" ht="18" customHeight="1" thickBot="1">
      <c r="A42" s="16">
        <v>18</v>
      </c>
      <c r="B42" s="20" t="str">
        <f>Times!A5</f>
        <v>MIL</v>
      </c>
      <c r="C42" s="21">
        <v>1</v>
      </c>
      <c r="D42" s="17" t="s">
        <v>0</v>
      </c>
      <c r="E42" s="21">
        <v>2</v>
      </c>
      <c r="F42" s="22" t="str">
        <f>Times!A8</f>
        <v>FLU</v>
      </c>
      <c r="G42" s="13" t="s">
        <v>27</v>
      </c>
    </row>
    <row r="43" spans="1:7" s="8" customFormat="1" ht="9.75" customHeight="1" thickBot="1">
      <c r="A43" s="18"/>
      <c r="B43" s="17"/>
      <c r="C43" s="24"/>
      <c r="D43" s="18"/>
      <c r="E43" s="24"/>
      <c r="F43" s="26"/>
      <c r="G43" s="24"/>
    </row>
    <row r="44" spans="1:7" s="8" customFormat="1" ht="18" customHeight="1" thickBot="1">
      <c r="A44" s="16">
        <v>19</v>
      </c>
      <c r="B44" s="20" t="str">
        <f>Times!A3</f>
        <v>SAM</v>
      </c>
      <c r="C44" s="21">
        <v>0</v>
      </c>
      <c r="D44" s="17" t="s">
        <v>0</v>
      </c>
      <c r="E44" s="21">
        <v>1</v>
      </c>
      <c r="F44" s="22" t="str">
        <f>Times!A6</f>
        <v>RIV</v>
      </c>
      <c r="G44" s="13" t="s">
        <v>41</v>
      </c>
    </row>
    <row r="45" spans="1:7" s="8" customFormat="1" ht="9.75" customHeight="1" thickBot="1">
      <c r="A45" s="18"/>
      <c r="B45" s="17"/>
      <c r="C45" s="24"/>
      <c r="D45" s="18"/>
      <c r="E45" s="24"/>
      <c r="F45" s="17"/>
      <c r="G45" s="25"/>
    </row>
    <row r="46" spans="1:7" s="8" customFormat="1" ht="18" customHeight="1" thickBot="1">
      <c r="A46" s="16">
        <v>20</v>
      </c>
      <c r="B46" s="20" t="str">
        <f>Times!A2</f>
        <v>WOL</v>
      </c>
      <c r="C46" s="21">
        <v>2</v>
      </c>
      <c r="D46" s="17" t="s">
        <v>0</v>
      </c>
      <c r="E46" s="21">
        <v>3</v>
      </c>
      <c r="F46" s="22" t="str">
        <f>Times!A7</f>
        <v>SJO</v>
      </c>
      <c r="G46" s="13" t="s">
        <v>26</v>
      </c>
    </row>
    <row r="47" spans="1:7" s="8" customFormat="1" ht="9.75" customHeight="1" thickBot="1">
      <c r="A47" s="18"/>
      <c r="B47" s="17"/>
      <c r="C47" s="24"/>
      <c r="D47" s="18"/>
      <c r="E47" s="24"/>
      <c r="F47" s="26"/>
      <c r="G47" s="25"/>
    </row>
    <row r="48" spans="1:7" s="8" customFormat="1" ht="18" customHeight="1" thickBot="1">
      <c r="A48" s="16">
        <v>21</v>
      </c>
      <c r="B48" s="20" t="str">
        <f>Times!A1</f>
        <v>CEL</v>
      </c>
      <c r="C48" s="21">
        <v>1</v>
      </c>
      <c r="D48" s="17" t="s">
        <v>0</v>
      </c>
      <c r="E48" s="21">
        <v>1</v>
      </c>
      <c r="F48" s="22" t="str">
        <f>Times!A8</f>
        <v>FLU</v>
      </c>
      <c r="G48" s="14" t="s">
        <v>28</v>
      </c>
    </row>
    <row r="49" spans="1:7" s="8" customFormat="1" ht="9.75" customHeight="1" thickBot="1">
      <c r="A49" s="18"/>
      <c r="B49" s="17"/>
      <c r="C49" s="24"/>
      <c r="D49" s="18"/>
      <c r="E49" s="24"/>
      <c r="F49" s="17"/>
      <c r="G49" s="24"/>
    </row>
    <row r="50" spans="1:7" s="8" customFormat="1" ht="18" customHeight="1" thickBot="1">
      <c r="A50" s="16">
        <v>22</v>
      </c>
      <c r="B50" s="20" t="str">
        <f>Times!A2</f>
        <v>WOL</v>
      </c>
      <c r="C50" s="21">
        <v>2</v>
      </c>
      <c r="D50" s="17" t="s">
        <v>0</v>
      </c>
      <c r="E50" s="21">
        <v>2</v>
      </c>
      <c r="F50" s="22" t="str">
        <f>Times!A4</f>
        <v>IMI</v>
      </c>
      <c r="G50" s="14" t="s">
        <v>29</v>
      </c>
    </row>
    <row r="51" spans="1:7" s="8" customFormat="1" ht="9.75" customHeight="1" thickBot="1">
      <c r="A51" s="18"/>
      <c r="B51" s="17"/>
      <c r="C51" s="24"/>
      <c r="D51" s="18"/>
      <c r="E51" s="24"/>
      <c r="F51" s="26"/>
      <c r="G51" s="24"/>
    </row>
    <row r="52" spans="1:10" s="8" customFormat="1" ht="18" customHeight="1" thickBot="1">
      <c r="A52" s="16">
        <v>23</v>
      </c>
      <c r="B52" s="20" t="str">
        <f>Times!A3</f>
        <v>SAM</v>
      </c>
      <c r="C52" s="21">
        <v>0</v>
      </c>
      <c r="D52" s="17" t="s">
        <v>0</v>
      </c>
      <c r="E52" s="21">
        <v>3</v>
      </c>
      <c r="F52" s="22" t="str">
        <f>Times!A5</f>
        <v>MIL</v>
      </c>
      <c r="G52" s="14" t="s">
        <v>42</v>
      </c>
      <c r="J52" s="53"/>
    </row>
    <row r="53" spans="1:7" s="8" customFormat="1" ht="9.75" customHeight="1" thickBot="1">
      <c r="A53" s="18"/>
      <c r="B53" s="17"/>
      <c r="C53" s="24"/>
      <c r="D53" s="18"/>
      <c r="E53" s="24"/>
      <c r="F53" s="17"/>
      <c r="G53" s="25"/>
    </row>
    <row r="54" spans="1:7" s="8" customFormat="1" ht="18" customHeight="1" thickBot="1">
      <c r="A54" s="16">
        <v>24</v>
      </c>
      <c r="B54" s="20" t="str">
        <f>Times!A6</f>
        <v>RIV</v>
      </c>
      <c r="C54" s="21">
        <v>2</v>
      </c>
      <c r="D54" s="17" t="s">
        <v>0</v>
      </c>
      <c r="E54" s="21">
        <v>0</v>
      </c>
      <c r="F54" s="22" t="str">
        <f>Times!A7</f>
        <v>SJO</v>
      </c>
      <c r="G54" s="14" t="s">
        <v>30</v>
      </c>
    </row>
    <row r="55" spans="1:7" s="8" customFormat="1" ht="9.75" customHeight="1" thickBot="1">
      <c r="A55" s="18"/>
      <c r="B55" s="17"/>
      <c r="C55" s="24"/>
      <c r="D55" s="18"/>
      <c r="E55" s="24"/>
      <c r="F55" s="26"/>
      <c r="G55" s="24"/>
    </row>
    <row r="56" spans="1:7" s="8" customFormat="1" ht="18" customHeight="1" thickBot="1">
      <c r="A56" s="16">
        <v>25</v>
      </c>
      <c r="B56" s="20" t="str">
        <f>Times!A1</f>
        <v>CEL</v>
      </c>
      <c r="C56" s="21">
        <v>0</v>
      </c>
      <c r="D56" s="17" t="s">
        <v>0</v>
      </c>
      <c r="E56" s="21">
        <v>1</v>
      </c>
      <c r="F56" s="22" t="str">
        <f>Times!A6</f>
        <v>RIV</v>
      </c>
      <c r="G56" s="11" t="s">
        <v>31</v>
      </c>
    </row>
    <row r="57" spans="1:7" s="8" customFormat="1" ht="9.75" customHeight="1" thickBot="1">
      <c r="A57" s="18"/>
      <c r="B57" s="17"/>
      <c r="C57" s="24"/>
      <c r="D57" s="18"/>
      <c r="E57" s="24"/>
      <c r="F57" s="17"/>
      <c r="G57" s="25"/>
    </row>
    <row r="58" spans="1:7" s="8" customFormat="1" ht="18" customHeight="1" thickBot="1">
      <c r="A58" s="16">
        <v>26</v>
      </c>
      <c r="B58" s="20" t="str">
        <f>Times!A2</f>
        <v>WOL</v>
      </c>
      <c r="C58" s="21">
        <v>2</v>
      </c>
      <c r="D58" s="17" t="s">
        <v>0</v>
      </c>
      <c r="E58" s="21">
        <v>1</v>
      </c>
      <c r="F58" s="22" t="str">
        <f>Times!A5</f>
        <v>MIL</v>
      </c>
      <c r="G58" s="12" t="s">
        <v>32</v>
      </c>
    </row>
    <row r="59" spans="1:7" s="8" customFormat="1" ht="9.75" customHeight="1" thickBot="1">
      <c r="A59" s="18"/>
      <c r="B59" s="17"/>
      <c r="C59" s="24"/>
      <c r="D59" s="18"/>
      <c r="E59" s="24"/>
      <c r="F59" s="26"/>
      <c r="G59" s="25"/>
    </row>
    <row r="60" spans="1:7" s="8" customFormat="1" ht="18" customHeight="1" thickBot="1">
      <c r="A60" s="16">
        <v>27</v>
      </c>
      <c r="B60" s="20" t="str">
        <f>Times!A3</f>
        <v>SAM</v>
      </c>
      <c r="C60" s="21">
        <v>1</v>
      </c>
      <c r="D60" s="17" t="s">
        <v>0</v>
      </c>
      <c r="E60" s="21">
        <v>0</v>
      </c>
      <c r="F60" s="22" t="str">
        <f>Times!A7</f>
        <v>SJO</v>
      </c>
      <c r="G60" s="12" t="s">
        <v>43</v>
      </c>
    </row>
    <row r="61" spans="1:7" s="8" customFormat="1" ht="9.75" customHeight="1" thickBot="1">
      <c r="A61" s="18"/>
      <c r="B61" s="17"/>
      <c r="C61" s="24"/>
      <c r="D61" s="18"/>
      <c r="E61" s="24"/>
      <c r="F61" s="17"/>
      <c r="G61" s="24"/>
    </row>
    <row r="62" spans="1:7" s="8" customFormat="1" ht="18" customHeight="1" thickBot="1">
      <c r="A62" s="16">
        <v>28</v>
      </c>
      <c r="B62" s="20" t="str">
        <f>Times!A4</f>
        <v>IMI</v>
      </c>
      <c r="C62" s="21">
        <v>4</v>
      </c>
      <c r="D62" s="17" t="s">
        <v>0</v>
      </c>
      <c r="E62" s="21">
        <v>1</v>
      </c>
      <c r="F62" s="22" t="str">
        <f>Times!A8</f>
        <v>FLU</v>
      </c>
      <c r="G62" s="11" t="s">
        <v>33</v>
      </c>
    </row>
    <row r="63" spans="1:7" s="8" customFormat="1" ht="23.25">
      <c r="A63" s="18"/>
      <c r="B63" s="17"/>
      <c r="C63" s="24"/>
      <c r="D63" s="18"/>
      <c r="E63" s="24"/>
      <c r="F63" s="17"/>
      <c r="G63" s="24"/>
    </row>
    <row r="64" spans="1:7" s="8" customFormat="1" ht="23.25">
      <c r="A64" s="18"/>
      <c r="B64" s="17"/>
      <c r="C64" s="24"/>
      <c r="D64" s="18"/>
      <c r="E64" s="24"/>
      <c r="F64" s="17"/>
      <c r="G64" s="24"/>
    </row>
    <row r="65" spans="1:7" s="8" customFormat="1" ht="23.25">
      <c r="A65" s="18"/>
      <c r="B65" s="17"/>
      <c r="C65" s="24"/>
      <c r="D65" s="18"/>
      <c r="E65" s="24"/>
      <c r="F65" s="17"/>
      <c r="G65" s="24"/>
    </row>
    <row r="66" spans="1:7" s="8" customFormat="1" ht="23.25">
      <c r="A66" s="18"/>
      <c r="B66" s="17"/>
      <c r="C66" s="24"/>
      <c r="D66" s="18"/>
      <c r="E66" s="24"/>
      <c r="F66" s="17"/>
      <c r="G66" s="24"/>
    </row>
    <row r="67" spans="1:7" s="8" customFormat="1" ht="23.25">
      <c r="A67" s="18"/>
      <c r="B67" s="17"/>
      <c r="C67" s="24"/>
      <c r="D67" s="18"/>
      <c r="E67" s="24"/>
      <c r="F67" s="17"/>
      <c r="G67" s="24"/>
    </row>
    <row r="68" spans="1:7" s="8" customFormat="1" ht="23.25">
      <c r="A68" s="18"/>
      <c r="B68" s="17"/>
      <c r="C68" s="24"/>
      <c r="D68" s="18"/>
      <c r="E68" s="24"/>
      <c r="F68" s="17"/>
      <c r="G68" s="24"/>
    </row>
    <row r="69" spans="1:7" s="8" customFormat="1" ht="23.25">
      <c r="A69" s="18"/>
      <c r="B69" s="17"/>
      <c r="C69" s="24"/>
      <c r="D69" s="18"/>
      <c r="E69" s="24"/>
      <c r="F69" s="17"/>
      <c r="G69" s="24"/>
    </row>
    <row r="70" spans="1:7" s="8" customFormat="1" ht="23.25">
      <c r="A70" s="18"/>
      <c r="B70" s="17"/>
      <c r="C70" s="24"/>
      <c r="D70" s="18"/>
      <c r="E70" s="24"/>
      <c r="F70" s="17"/>
      <c r="G70" s="24"/>
    </row>
    <row r="71" spans="1:7" s="8" customFormat="1" ht="23.25">
      <c r="A71" s="18"/>
      <c r="B71" s="17"/>
      <c r="C71" s="24"/>
      <c r="D71" s="18"/>
      <c r="E71" s="24"/>
      <c r="F71" s="17"/>
      <c r="G71" s="24"/>
    </row>
    <row r="72" spans="1:7" ht="23.25">
      <c r="A72" s="19"/>
      <c r="B72" s="27"/>
      <c r="C72" s="28"/>
      <c r="D72" s="19"/>
      <c r="E72" s="28"/>
      <c r="F72" s="27"/>
      <c r="G72" s="28"/>
    </row>
    <row r="73" spans="1:7" ht="23.25">
      <c r="A73" s="19"/>
      <c r="B73" s="27"/>
      <c r="C73" s="28"/>
      <c r="D73" s="19"/>
      <c r="E73" s="28"/>
      <c r="F73" s="27"/>
      <c r="G73" s="28"/>
    </row>
    <row r="74" spans="1:7" ht="23.25">
      <c r="A74" s="19"/>
      <c r="B74" s="27"/>
      <c r="C74" s="28"/>
      <c r="D74" s="19"/>
      <c r="E74" s="28"/>
      <c r="F74" s="27"/>
      <c r="G74" s="28"/>
    </row>
    <row r="75" spans="1:7" ht="23.25">
      <c r="A75" s="19"/>
      <c r="B75" s="27"/>
      <c r="C75" s="28"/>
      <c r="D75" s="19"/>
      <c r="E75" s="28"/>
      <c r="F75" s="27"/>
      <c r="G75" s="28"/>
    </row>
    <row r="76" spans="1:7" ht="23.25">
      <c r="A76" s="19"/>
      <c r="B76" s="27"/>
      <c r="C76" s="28"/>
      <c r="D76" s="19"/>
      <c r="E76" s="28"/>
      <c r="F76" s="27"/>
      <c r="G76" s="28"/>
    </row>
    <row r="77" spans="1:7" ht="23.25">
      <c r="A77" s="19"/>
      <c r="B77" s="27"/>
      <c r="C77" s="28"/>
      <c r="D77" s="19"/>
      <c r="E77" s="28"/>
      <c r="F77" s="27"/>
      <c r="G77" s="28"/>
    </row>
    <row r="78" spans="1:7" ht="23.25">
      <c r="A78" s="19"/>
      <c r="B78" s="27"/>
      <c r="C78" s="28"/>
      <c r="D78" s="19"/>
      <c r="E78" s="28"/>
      <c r="F78" s="27"/>
      <c r="G78" s="28"/>
    </row>
    <row r="79" spans="1:7" ht="23.25">
      <c r="A79" s="19"/>
      <c r="B79" s="27"/>
      <c r="C79" s="28"/>
      <c r="D79" s="19"/>
      <c r="E79" s="28"/>
      <c r="F79" s="27"/>
      <c r="G79" s="28"/>
    </row>
    <row r="80" spans="1:7" ht="23.25">
      <c r="A80" s="19"/>
      <c r="B80" s="27"/>
      <c r="C80" s="28"/>
      <c r="D80" s="19"/>
      <c r="E80" s="28"/>
      <c r="F80" s="27"/>
      <c r="G80" s="28"/>
    </row>
    <row r="81" spans="1:7" ht="23.25">
      <c r="A81" s="19"/>
      <c r="B81" s="27"/>
      <c r="C81" s="28"/>
      <c r="D81" s="19"/>
      <c r="E81" s="28"/>
      <c r="F81" s="27"/>
      <c r="G81" s="28"/>
    </row>
    <row r="82" spans="1:7" ht="23.25">
      <c r="A82" s="19"/>
      <c r="B82" s="27"/>
      <c r="C82" s="28"/>
      <c r="D82" s="19"/>
      <c r="E82" s="28"/>
      <c r="F82" s="27"/>
      <c r="G82" s="28"/>
    </row>
    <row r="83" ht="23.25">
      <c r="A83" s="19"/>
    </row>
    <row r="84" ht="23.25">
      <c r="A84" s="19"/>
    </row>
    <row r="85" ht="23.25">
      <c r="A85" s="19"/>
    </row>
    <row r="86" ht="23.25">
      <c r="A86" s="19"/>
    </row>
    <row r="87" ht="23.25">
      <c r="A87" s="19"/>
    </row>
    <row r="88" ht="23.25">
      <c r="A88" s="19"/>
    </row>
    <row r="89" ht="23.25">
      <c r="A89" s="19"/>
    </row>
  </sheetData>
  <sheetProtection password="DF54" sheet="1"/>
  <mergeCells count="4">
    <mergeCell ref="C6:E6"/>
    <mergeCell ref="A1:G2"/>
    <mergeCell ref="A3:C4"/>
    <mergeCell ref="E3:G4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7"/>
  <sheetViews>
    <sheetView zoomScale="60" zoomScaleNormal="60" zoomScalePageLayoutView="0" workbookViewId="0" topLeftCell="F1">
      <selection activeCell="N22" sqref="N22"/>
    </sheetView>
  </sheetViews>
  <sheetFormatPr defaultColWidth="9.140625" defaultRowHeight="12.75"/>
  <cols>
    <col min="1" max="1" width="2.7109375" style="0" customWidth="1"/>
    <col min="2" max="4" width="12.7109375" style="0" customWidth="1"/>
    <col min="5" max="5" width="3.28125" style="0" customWidth="1"/>
    <col min="6" max="6" width="5.8515625" style="54" customWidth="1"/>
    <col min="7" max="7" width="7.421875" style="0" customWidth="1"/>
    <col min="8" max="8" width="25.28125" style="5" customWidth="1"/>
    <col min="9" max="9" width="4.7109375" style="6" customWidth="1"/>
    <col min="10" max="10" width="3.140625" style="102" customWidth="1"/>
    <col min="11" max="11" width="4.7109375" style="6" customWidth="1"/>
    <col min="12" max="12" width="25.28125" style="5" customWidth="1"/>
    <col min="13" max="13" width="4.28125" style="5" customWidth="1"/>
    <col min="14" max="14" width="25.28125" style="5" customWidth="1"/>
    <col min="15" max="15" width="4.7109375" style="6" customWidth="1"/>
    <col min="16" max="16" width="3.140625" style="102" customWidth="1"/>
    <col min="17" max="17" width="4.7109375" style="6" customWidth="1"/>
    <col min="18" max="18" width="25.28125" style="5" customWidth="1"/>
    <col min="19" max="19" width="7.421875" style="0" customWidth="1"/>
    <col min="20" max="20" width="5.8515625" style="0" customWidth="1"/>
    <col min="21" max="21" width="5.7109375" style="0" customWidth="1"/>
    <col min="22" max="24" width="9.7109375" style="0" customWidth="1"/>
    <col min="25" max="26" width="8.7109375" style="0" customWidth="1"/>
  </cols>
  <sheetData>
    <row r="1" spans="1:24" ht="15.75" customHeight="1" thickTop="1">
      <c r="A1" s="141" t="s">
        <v>85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3"/>
      <c r="S1" s="147">
        <v>43029</v>
      </c>
      <c r="T1" s="142"/>
      <c r="U1" s="142"/>
      <c r="V1" s="142"/>
      <c r="W1" s="142"/>
      <c r="X1" s="143"/>
    </row>
    <row r="2" spans="1:24" ht="15.75" customHeight="1" thickBot="1">
      <c r="A2" s="144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6"/>
      <c r="S2" s="144"/>
      <c r="T2" s="145"/>
      <c r="U2" s="145"/>
      <c r="V2" s="145"/>
      <c r="W2" s="145"/>
      <c r="X2" s="146"/>
    </row>
    <row r="3" spans="8:18" ht="15.75" customHeight="1" thickBot="1" thickTop="1"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</row>
    <row r="4" spans="2:27" ht="30" customHeight="1" thickBot="1" thickTop="1">
      <c r="B4" s="132" t="s">
        <v>45</v>
      </c>
      <c r="C4" s="133"/>
      <c r="D4" s="134"/>
      <c r="E4" s="56"/>
      <c r="F4" s="57">
        <v>1</v>
      </c>
      <c r="G4" s="58" t="s">
        <v>46</v>
      </c>
      <c r="H4" s="158" t="s">
        <v>89</v>
      </c>
      <c r="I4" s="159">
        <v>3</v>
      </c>
      <c r="J4" s="158" t="s">
        <v>0</v>
      </c>
      <c r="K4" s="159">
        <v>0</v>
      </c>
      <c r="L4" s="160" t="s">
        <v>91</v>
      </c>
      <c r="M4" s="161"/>
      <c r="N4" s="158" t="s">
        <v>96</v>
      </c>
      <c r="O4" s="159">
        <v>0</v>
      </c>
      <c r="P4" s="158" t="s">
        <v>0</v>
      </c>
      <c r="Q4" s="159">
        <v>0</v>
      </c>
      <c r="R4" s="160" t="s">
        <v>90</v>
      </c>
      <c r="S4" s="63" t="s">
        <v>47</v>
      </c>
      <c r="T4" s="58">
        <v>3</v>
      </c>
      <c r="V4" s="124" t="s">
        <v>48</v>
      </c>
      <c r="W4" s="124"/>
      <c r="X4" s="124"/>
      <c r="Y4" s="125" t="s">
        <v>89</v>
      </c>
      <c r="Z4" s="125"/>
      <c r="AA4" s="64">
        <v>14</v>
      </c>
    </row>
    <row r="5" spans="2:26" ht="13.5" customHeight="1" thickBot="1" thickTop="1">
      <c r="B5" s="135"/>
      <c r="C5" s="136"/>
      <c r="D5" s="137"/>
      <c r="F5" s="65"/>
      <c r="G5" s="66"/>
      <c r="H5" s="97"/>
      <c r="I5" s="98"/>
      <c r="J5" s="99"/>
      <c r="K5" s="98"/>
      <c r="L5" s="97"/>
      <c r="M5" s="97"/>
      <c r="N5" s="97"/>
      <c r="O5" s="98"/>
      <c r="P5" s="99"/>
      <c r="Q5" s="98"/>
      <c r="R5" s="97"/>
      <c r="S5" s="66"/>
      <c r="T5" s="70"/>
      <c r="Y5" s="71"/>
      <c r="Z5" s="71"/>
    </row>
    <row r="6" spans="2:27" ht="30" customHeight="1" thickBot="1" thickTop="1">
      <c r="B6" s="138"/>
      <c r="C6" s="139"/>
      <c r="D6" s="140"/>
      <c r="F6" s="72">
        <v>2</v>
      </c>
      <c r="G6" s="73" t="s">
        <v>49</v>
      </c>
      <c r="H6" s="158" t="s">
        <v>95</v>
      </c>
      <c r="I6" s="159">
        <v>1</v>
      </c>
      <c r="J6" s="158" t="s">
        <v>0</v>
      </c>
      <c r="K6" s="159">
        <v>2</v>
      </c>
      <c r="L6" s="160" t="s">
        <v>93</v>
      </c>
      <c r="M6" s="162"/>
      <c r="N6" s="158" t="s">
        <v>92</v>
      </c>
      <c r="O6" s="159">
        <v>0</v>
      </c>
      <c r="P6" s="158" t="s">
        <v>0</v>
      </c>
      <c r="Q6" s="159">
        <v>2</v>
      </c>
      <c r="R6" s="160" t="s">
        <v>94</v>
      </c>
      <c r="S6" s="75" t="s">
        <v>50</v>
      </c>
      <c r="T6" s="73">
        <v>4</v>
      </c>
      <c r="V6" s="124" t="s">
        <v>51</v>
      </c>
      <c r="W6" s="124"/>
      <c r="X6" s="124"/>
      <c r="Y6" s="125" t="s">
        <v>96</v>
      </c>
      <c r="Z6" s="125"/>
      <c r="AA6" s="64">
        <v>12</v>
      </c>
    </row>
    <row r="7" spans="6:27" ht="13.5" customHeight="1" thickBot="1" thickTop="1">
      <c r="F7" s="76"/>
      <c r="G7" s="77"/>
      <c r="H7" s="78"/>
      <c r="I7" s="79"/>
      <c r="J7" s="78"/>
      <c r="K7" s="79"/>
      <c r="L7" s="78"/>
      <c r="M7" s="78"/>
      <c r="N7" s="78"/>
      <c r="O7" s="79"/>
      <c r="P7" s="78"/>
      <c r="Q7" s="79"/>
      <c r="R7" s="78"/>
      <c r="S7" s="77"/>
      <c r="T7" s="76"/>
      <c r="Y7" s="71"/>
      <c r="Z7" s="71"/>
      <c r="AA7" s="80"/>
    </row>
    <row r="8" spans="2:27" ht="30" customHeight="1" thickBot="1" thickTop="1">
      <c r="B8" s="126" t="s">
        <v>52</v>
      </c>
      <c r="C8" s="127"/>
      <c r="D8" s="128"/>
      <c r="E8" s="56"/>
      <c r="F8" s="57">
        <v>5</v>
      </c>
      <c r="G8" s="58" t="s">
        <v>46</v>
      </c>
      <c r="H8" s="158" t="s">
        <v>89</v>
      </c>
      <c r="I8" s="159">
        <v>2</v>
      </c>
      <c r="J8" s="158" t="s">
        <v>0</v>
      </c>
      <c r="K8" s="159">
        <v>2</v>
      </c>
      <c r="L8" s="160" t="s">
        <v>94</v>
      </c>
      <c r="M8" s="161"/>
      <c r="N8" s="158" t="s">
        <v>96</v>
      </c>
      <c r="O8" s="159">
        <v>3</v>
      </c>
      <c r="P8" s="158" t="s">
        <v>0</v>
      </c>
      <c r="Q8" s="159">
        <v>0</v>
      </c>
      <c r="R8" s="160" t="s">
        <v>93</v>
      </c>
      <c r="S8" s="63" t="s">
        <v>49</v>
      </c>
      <c r="T8" s="58">
        <v>6</v>
      </c>
      <c r="V8" s="124" t="s">
        <v>53</v>
      </c>
      <c r="W8" s="124"/>
      <c r="X8" s="124"/>
      <c r="Y8" s="125" t="s">
        <v>93</v>
      </c>
      <c r="Z8" s="125"/>
      <c r="AA8" s="64">
        <v>10</v>
      </c>
    </row>
    <row r="9" spans="6:20" ht="13.5" customHeight="1" thickBot="1" thickTop="1">
      <c r="F9" s="81"/>
      <c r="G9" s="82"/>
      <c r="H9" s="83"/>
      <c r="I9" s="84"/>
      <c r="J9" s="85"/>
      <c r="K9" s="84"/>
      <c r="L9" s="83"/>
      <c r="M9" s="85"/>
      <c r="N9" s="83"/>
      <c r="O9" s="84"/>
      <c r="P9" s="85"/>
      <c r="Q9" s="84"/>
      <c r="R9" s="83"/>
      <c r="S9" s="82"/>
      <c r="T9" s="81"/>
    </row>
    <row r="10" spans="2:27" ht="30" customHeight="1" thickBot="1" thickTop="1">
      <c r="B10" s="121" t="s">
        <v>54</v>
      </c>
      <c r="C10" s="122"/>
      <c r="D10" s="123"/>
      <c r="E10" s="56"/>
      <c r="F10" s="86">
        <v>7</v>
      </c>
      <c r="G10" s="58" t="s">
        <v>49</v>
      </c>
      <c r="H10" s="158" t="s">
        <v>94</v>
      </c>
      <c r="I10" s="159">
        <v>1</v>
      </c>
      <c r="J10" s="158" t="s">
        <v>0</v>
      </c>
      <c r="K10" s="159">
        <v>2</v>
      </c>
      <c r="L10" s="160" t="s">
        <v>93</v>
      </c>
      <c r="M10" s="87"/>
      <c r="N10" s="88"/>
      <c r="O10" s="89"/>
      <c r="P10" s="88"/>
      <c r="Q10" s="89"/>
      <c r="R10" s="88"/>
      <c r="S10" s="90"/>
      <c r="T10" s="91"/>
      <c r="V10" s="124" t="s">
        <v>55</v>
      </c>
      <c r="W10" s="124"/>
      <c r="X10" s="124"/>
      <c r="Y10" s="125" t="s">
        <v>94</v>
      </c>
      <c r="Z10" s="125"/>
      <c r="AA10" s="64">
        <v>9</v>
      </c>
    </row>
    <row r="11" spans="2:18" ht="13.5" customHeight="1" thickBot="1" thickTop="1">
      <c r="B11" s="34"/>
      <c r="C11" s="34"/>
      <c r="D11" s="34"/>
      <c r="F11" s="81"/>
      <c r="G11" s="82"/>
      <c r="H11" s="92"/>
      <c r="I11" s="84"/>
      <c r="J11" s="85"/>
      <c r="K11" s="84"/>
      <c r="L11" s="92"/>
      <c r="M11" s="93"/>
      <c r="N11" s="67"/>
      <c r="O11" s="68"/>
      <c r="P11" s="93"/>
      <c r="Q11" s="68"/>
      <c r="R11" s="67"/>
    </row>
    <row r="12" spans="2:27" ht="30" customHeight="1" thickBot="1" thickTop="1">
      <c r="B12" s="121" t="s">
        <v>56</v>
      </c>
      <c r="C12" s="122"/>
      <c r="D12" s="123"/>
      <c r="E12" s="69"/>
      <c r="F12" s="86">
        <v>8</v>
      </c>
      <c r="G12" s="58" t="s">
        <v>46</v>
      </c>
      <c r="H12" s="158" t="s">
        <v>89</v>
      </c>
      <c r="I12" s="159">
        <v>1</v>
      </c>
      <c r="J12" s="158" t="s">
        <v>0</v>
      </c>
      <c r="K12" s="159">
        <v>1</v>
      </c>
      <c r="L12" s="158" t="s">
        <v>96</v>
      </c>
      <c r="M12" s="68"/>
      <c r="N12" s="94"/>
      <c r="O12" s="68"/>
      <c r="P12" s="69"/>
      <c r="Q12" s="68"/>
      <c r="R12" s="94"/>
      <c r="V12" s="124" t="s">
        <v>57</v>
      </c>
      <c r="W12" s="124"/>
      <c r="X12" s="124"/>
      <c r="Y12" s="125" t="s">
        <v>95</v>
      </c>
      <c r="Z12" s="125"/>
      <c r="AA12" s="64">
        <v>8</v>
      </c>
    </row>
    <row r="13" spans="6:18" ht="13.5" customHeight="1" thickBot="1" thickTop="1">
      <c r="F13" s="81"/>
      <c r="G13" s="82"/>
      <c r="H13" s="83"/>
      <c r="I13" s="95"/>
      <c r="J13" s="85"/>
      <c r="K13" s="95"/>
      <c r="L13" s="83"/>
      <c r="M13" s="94"/>
      <c r="N13" s="94"/>
      <c r="O13" s="80"/>
      <c r="P13" s="93"/>
      <c r="Q13" s="80"/>
      <c r="R13" s="94"/>
    </row>
    <row r="14" spans="2:27" ht="30" customHeight="1" thickBot="1" thickTop="1">
      <c r="B14" s="132" t="s">
        <v>58</v>
      </c>
      <c r="C14" s="133"/>
      <c r="D14" s="134"/>
      <c r="E14" s="56"/>
      <c r="F14" s="57">
        <v>9</v>
      </c>
      <c r="G14" s="58" t="s">
        <v>46</v>
      </c>
      <c r="H14" s="59" t="s">
        <v>59</v>
      </c>
      <c r="I14" s="60"/>
      <c r="J14" s="59" t="s">
        <v>0</v>
      </c>
      <c r="K14" s="60"/>
      <c r="L14" s="61" t="s">
        <v>60</v>
      </c>
      <c r="M14" s="62"/>
      <c r="N14" s="59" t="s">
        <v>61</v>
      </c>
      <c r="O14" s="60"/>
      <c r="P14" s="59" t="s">
        <v>0</v>
      </c>
      <c r="Q14" s="60"/>
      <c r="R14" s="61" t="s">
        <v>62</v>
      </c>
      <c r="S14" s="63" t="s">
        <v>47</v>
      </c>
      <c r="T14" s="58">
        <v>11</v>
      </c>
      <c r="V14" s="129" t="s">
        <v>63</v>
      </c>
      <c r="W14" s="130"/>
      <c r="X14" s="131"/>
      <c r="Y14" s="125" t="s">
        <v>92</v>
      </c>
      <c r="Z14" s="125"/>
      <c r="AA14" s="64">
        <v>7</v>
      </c>
    </row>
    <row r="15" spans="2:26" ht="13.5" customHeight="1" thickBot="1" thickTop="1">
      <c r="B15" s="135"/>
      <c r="C15" s="136"/>
      <c r="D15" s="137"/>
      <c r="F15" s="96"/>
      <c r="G15" s="66"/>
      <c r="H15" s="97"/>
      <c r="I15" s="98"/>
      <c r="J15" s="99"/>
      <c r="K15" s="98"/>
      <c r="L15" s="97"/>
      <c r="M15" s="97"/>
      <c r="N15" s="97"/>
      <c r="O15" s="98"/>
      <c r="P15" s="99"/>
      <c r="Q15" s="98"/>
      <c r="R15" s="97"/>
      <c r="S15" s="66"/>
      <c r="T15" s="100"/>
      <c r="Y15" s="71"/>
      <c r="Z15" s="71"/>
    </row>
    <row r="16" spans="2:27" ht="30" customHeight="1" thickBot="1" thickTop="1">
      <c r="B16" s="138"/>
      <c r="C16" s="139"/>
      <c r="D16" s="140"/>
      <c r="F16" s="72">
        <v>10</v>
      </c>
      <c r="G16" s="73" t="s">
        <v>49</v>
      </c>
      <c r="H16" s="59" t="s">
        <v>64</v>
      </c>
      <c r="I16" s="60"/>
      <c r="J16" s="59" t="s">
        <v>0</v>
      </c>
      <c r="K16" s="60"/>
      <c r="L16" s="61" t="s">
        <v>65</v>
      </c>
      <c r="M16" s="74"/>
      <c r="N16" s="59" t="s">
        <v>66</v>
      </c>
      <c r="O16" s="60"/>
      <c r="P16" s="59" t="s">
        <v>0</v>
      </c>
      <c r="Q16" s="60"/>
      <c r="R16" s="61" t="s">
        <v>67</v>
      </c>
      <c r="S16" s="75" t="s">
        <v>50</v>
      </c>
      <c r="T16" s="73">
        <v>12</v>
      </c>
      <c r="V16" s="129" t="s">
        <v>68</v>
      </c>
      <c r="W16" s="130"/>
      <c r="X16" s="131"/>
      <c r="Y16" s="125" t="s">
        <v>90</v>
      </c>
      <c r="Z16" s="125"/>
      <c r="AA16" s="64">
        <v>6</v>
      </c>
    </row>
    <row r="17" spans="6:27" ht="13.5" customHeight="1" thickBot="1" thickTop="1">
      <c r="F17" s="76"/>
      <c r="G17" s="77"/>
      <c r="H17" s="78"/>
      <c r="I17" s="79"/>
      <c r="J17" s="78"/>
      <c r="K17" s="79"/>
      <c r="L17" s="78"/>
      <c r="M17" s="78"/>
      <c r="N17" s="78"/>
      <c r="O17" s="79"/>
      <c r="P17" s="78"/>
      <c r="Q17" s="79"/>
      <c r="R17" s="78"/>
      <c r="S17" s="77"/>
      <c r="T17" s="76"/>
      <c r="Y17" s="71"/>
      <c r="Z17" s="71"/>
      <c r="AA17" s="80"/>
    </row>
    <row r="18" spans="2:27" ht="30" customHeight="1" thickBot="1" thickTop="1">
      <c r="B18" s="126" t="s">
        <v>69</v>
      </c>
      <c r="C18" s="127"/>
      <c r="D18" s="128"/>
      <c r="E18" s="56"/>
      <c r="F18" s="86">
        <v>13</v>
      </c>
      <c r="G18" s="58" t="s">
        <v>47</v>
      </c>
      <c r="H18" s="59" t="s">
        <v>70</v>
      </c>
      <c r="I18" s="60"/>
      <c r="J18" s="59" t="s">
        <v>0</v>
      </c>
      <c r="K18" s="60"/>
      <c r="L18" s="61" t="s">
        <v>71</v>
      </c>
      <c r="M18" s="62"/>
      <c r="N18" s="59" t="s">
        <v>72</v>
      </c>
      <c r="O18" s="60"/>
      <c r="P18" s="59" t="s">
        <v>0</v>
      </c>
      <c r="Q18" s="60"/>
      <c r="R18" s="61" t="s">
        <v>73</v>
      </c>
      <c r="S18" s="75" t="s">
        <v>50</v>
      </c>
      <c r="T18" s="101">
        <v>14</v>
      </c>
      <c r="V18" s="129" t="s">
        <v>74</v>
      </c>
      <c r="W18" s="130"/>
      <c r="X18" s="131"/>
      <c r="Y18" s="125" t="s">
        <v>91</v>
      </c>
      <c r="Z18" s="125"/>
      <c r="AA18" s="64">
        <v>5</v>
      </c>
    </row>
    <row r="19" spans="6:20" ht="13.5" customHeight="1" thickBot="1" thickTop="1">
      <c r="F19" s="81"/>
      <c r="G19" s="82"/>
      <c r="H19" s="83"/>
      <c r="I19" s="84"/>
      <c r="J19" s="85"/>
      <c r="K19" s="84"/>
      <c r="L19" s="83"/>
      <c r="M19" s="85"/>
      <c r="N19" s="83"/>
      <c r="O19" s="84"/>
      <c r="P19" s="85"/>
      <c r="Q19" s="84"/>
      <c r="R19" s="83"/>
      <c r="S19" s="82"/>
      <c r="T19" s="81"/>
    </row>
    <row r="20" spans="2:27" ht="30" customHeight="1" thickBot="1" thickTop="1">
      <c r="B20" s="121" t="s">
        <v>75</v>
      </c>
      <c r="C20" s="122"/>
      <c r="D20" s="123"/>
      <c r="E20" s="56"/>
      <c r="F20" s="86">
        <v>15</v>
      </c>
      <c r="G20" s="58" t="s">
        <v>50</v>
      </c>
      <c r="H20" s="59" t="s">
        <v>76</v>
      </c>
      <c r="I20" s="60"/>
      <c r="J20" s="59" t="s">
        <v>0</v>
      </c>
      <c r="K20" s="60"/>
      <c r="L20" s="59" t="s">
        <v>77</v>
      </c>
      <c r="M20" s="87"/>
      <c r="N20" s="88"/>
      <c r="O20" s="89"/>
      <c r="P20" s="88"/>
      <c r="Q20" s="89"/>
      <c r="R20" s="88"/>
      <c r="S20" s="90"/>
      <c r="T20" s="91"/>
      <c r="V20" s="124" t="s">
        <v>78</v>
      </c>
      <c r="W20" s="124"/>
      <c r="X20" s="124"/>
      <c r="Y20" s="125"/>
      <c r="Z20" s="125"/>
      <c r="AA20" s="64">
        <v>4</v>
      </c>
    </row>
    <row r="21" spans="2:18" ht="13.5" customHeight="1" thickBot="1" thickTop="1">
      <c r="B21" s="34"/>
      <c r="C21" s="34"/>
      <c r="D21" s="34"/>
      <c r="F21" s="81"/>
      <c r="G21" s="82"/>
      <c r="H21" s="92"/>
      <c r="I21" s="84"/>
      <c r="J21" s="85"/>
      <c r="K21" s="84"/>
      <c r="L21" s="92"/>
      <c r="M21" s="93"/>
      <c r="N21" s="67"/>
      <c r="O21" s="68"/>
      <c r="P21" s="93"/>
      <c r="Q21" s="68"/>
      <c r="R21" s="67"/>
    </row>
    <row r="22" spans="2:27" ht="30" customHeight="1" thickBot="1" thickTop="1">
      <c r="B22" s="121" t="s">
        <v>79</v>
      </c>
      <c r="C22" s="122"/>
      <c r="D22" s="123"/>
      <c r="E22" s="69"/>
      <c r="F22" s="86">
        <v>16</v>
      </c>
      <c r="G22" s="101" t="s">
        <v>47</v>
      </c>
      <c r="H22" s="59" t="s">
        <v>80</v>
      </c>
      <c r="I22" s="60"/>
      <c r="J22" s="59" t="s">
        <v>0</v>
      </c>
      <c r="K22" s="60"/>
      <c r="L22" s="59" t="s">
        <v>81</v>
      </c>
      <c r="M22" s="68"/>
      <c r="N22" s="94"/>
      <c r="O22" s="68"/>
      <c r="P22" s="69"/>
      <c r="Q22" s="68"/>
      <c r="R22" s="94"/>
      <c r="V22" s="124" t="s">
        <v>82</v>
      </c>
      <c r="W22" s="124"/>
      <c r="X22" s="124"/>
      <c r="Y22" s="125"/>
      <c r="Z22" s="125"/>
      <c r="AA22" s="64">
        <v>3</v>
      </c>
    </row>
    <row r="23" ht="13.5" customHeight="1" thickBot="1" thickTop="1"/>
    <row r="24" spans="22:27" ht="30" customHeight="1" thickBot="1">
      <c r="V24" s="124" t="s">
        <v>83</v>
      </c>
      <c r="W24" s="124"/>
      <c r="X24" s="124"/>
      <c r="Y24" s="125"/>
      <c r="Z24" s="125"/>
      <c r="AA24" s="64">
        <v>2</v>
      </c>
    </row>
    <row r="25" ht="13.5" customHeight="1" thickBot="1"/>
    <row r="26" spans="22:27" ht="30" customHeight="1" thickBot="1">
      <c r="V26" s="124" t="s">
        <v>84</v>
      </c>
      <c r="W26" s="124"/>
      <c r="X26" s="124"/>
      <c r="Y26" s="125"/>
      <c r="Z26" s="125"/>
      <c r="AA26" s="64">
        <v>1</v>
      </c>
    </row>
    <row r="27" spans="25:26" ht="13.5" customHeight="1">
      <c r="Y27" s="71"/>
      <c r="Z27" s="71"/>
    </row>
  </sheetData>
  <sheetProtection password="DE94" sheet="1"/>
  <mergeCells count="34">
    <mergeCell ref="A1:R2"/>
    <mergeCell ref="S1:X2"/>
    <mergeCell ref="B4:D6"/>
    <mergeCell ref="V4:X4"/>
    <mergeCell ref="Y4:Z4"/>
    <mergeCell ref="V6:X6"/>
    <mergeCell ref="Y6:Z6"/>
    <mergeCell ref="B8:D8"/>
    <mergeCell ref="V8:X8"/>
    <mergeCell ref="Y8:Z8"/>
    <mergeCell ref="B10:D10"/>
    <mergeCell ref="V10:X10"/>
    <mergeCell ref="Y10:Z10"/>
    <mergeCell ref="B12:D12"/>
    <mergeCell ref="V12:X12"/>
    <mergeCell ref="Y12:Z12"/>
    <mergeCell ref="B14:D16"/>
    <mergeCell ref="V14:X14"/>
    <mergeCell ref="Y14:Z14"/>
    <mergeCell ref="V16:X16"/>
    <mergeCell ref="Y16:Z16"/>
    <mergeCell ref="B18:D18"/>
    <mergeCell ref="V18:X18"/>
    <mergeCell ref="Y18:Z18"/>
    <mergeCell ref="B20:D20"/>
    <mergeCell ref="V20:X20"/>
    <mergeCell ref="Y20:Z20"/>
    <mergeCell ref="B22:D22"/>
    <mergeCell ref="V22:X22"/>
    <mergeCell ref="Y22:Z22"/>
    <mergeCell ref="V24:X24"/>
    <mergeCell ref="Y24:Z24"/>
    <mergeCell ref="V26:X26"/>
    <mergeCell ref="Y26:Z26"/>
  </mergeCells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3"/>
  <dimension ref="A1:Q21"/>
  <sheetViews>
    <sheetView zoomScale="90" zoomScaleNormal="90" zoomScalePageLayoutView="0" workbookViewId="0" topLeftCell="C1">
      <selection activeCell="H12" sqref="H12"/>
    </sheetView>
  </sheetViews>
  <sheetFormatPr defaultColWidth="9.140625" defaultRowHeight="12.75"/>
  <cols>
    <col min="1" max="1" width="6.7109375" style="5" bestFit="1" customWidth="1"/>
    <col min="2" max="2" width="15.00390625" style="5" bestFit="1" customWidth="1"/>
    <col min="3" max="3" width="21.421875" style="1" bestFit="1" customWidth="1"/>
    <col min="4" max="4" width="9.421875" style="5" bestFit="1" customWidth="1"/>
    <col min="5" max="5" width="11.421875" style="5" bestFit="1" customWidth="1"/>
    <col min="6" max="8" width="7.7109375" style="5" customWidth="1"/>
    <col min="9" max="9" width="11.57421875" style="5" bestFit="1" customWidth="1"/>
    <col min="10" max="10" width="10.8515625" style="5" customWidth="1"/>
    <col min="11" max="11" width="11.57421875" style="1" bestFit="1" customWidth="1"/>
    <col min="12" max="12" width="20.28125" style="110" bestFit="1" customWidth="1"/>
    <col min="13" max="13" width="15.57421875" style="15" customWidth="1"/>
    <col min="14" max="14" width="15.421875" style="15" customWidth="1"/>
    <col min="15" max="15" width="14.57421875" style="15" customWidth="1"/>
    <col min="16" max="16" width="11.8515625" style="15" customWidth="1"/>
    <col min="17" max="16384" width="9.140625" style="5" customWidth="1"/>
  </cols>
  <sheetData>
    <row r="1" spans="1:16" ht="12.75" customHeight="1" thickBot="1" thickTop="1">
      <c r="A1" s="148" t="s">
        <v>1</v>
      </c>
      <c r="B1" s="149"/>
      <c r="C1" s="149"/>
      <c r="D1" s="149"/>
      <c r="E1" s="149"/>
      <c r="F1" s="149"/>
      <c r="G1" s="149"/>
      <c r="H1" s="149"/>
      <c r="I1" s="149"/>
      <c r="J1" s="149"/>
      <c r="K1" s="150"/>
      <c r="L1" s="15"/>
      <c r="M1" s="157" t="s">
        <v>5</v>
      </c>
      <c r="N1" s="157"/>
      <c r="O1" s="157"/>
      <c r="P1" s="157"/>
    </row>
    <row r="2" spans="1:16" ht="12.75" customHeight="1" thickBot="1" thickTop="1">
      <c r="A2" s="151"/>
      <c r="B2" s="152"/>
      <c r="C2" s="152"/>
      <c r="D2" s="152"/>
      <c r="E2" s="152"/>
      <c r="F2" s="152"/>
      <c r="G2" s="152"/>
      <c r="H2" s="152"/>
      <c r="I2" s="152"/>
      <c r="J2" s="152"/>
      <c r="K2" s="153"/>
      <c r="L2" s="15"/>
      <c r="M2" s="157"/>
      <c r="N2" s="157"/>
      <c r="O2" s="157"/>
      <c r="P2" s="157"/>
    </row>
    <row r="3" spans="1:16" ht="24.75" customHeight="1" thickBot="1" thickTop="1">
      <c r="A3" s="154" t="s">
        <v>12</v>
      </c>
      <c r="B3" s="10" t="s">
        <v>2</v>
      </c>
      <c r="C3" s="10" t="s">
        <v>3</v>
      </c>
      <c r="D3" s="10" t="s">
        <v>4</v>
      </c>
      <c r="E3" s="10" t="s">
        <v>5</v>
      </c>
      <c r="F3" s="10" t="s">
        <v>6</v>
      </c>
      <c r="G3" s="10" t="s">
        <v>7</v>
      </c>
      <c r="H3" s="10" t="s">
        <v>8</v>
      </c>
      <c r="I3" s="10" t="s">
        <v>9</v>
      </c>
      <c r="J3" s="10" t="s">
        <v>10</v>
      </c>
      <c r="K3" s="10" t="s">
        <v>11</v>
      </c>
      <c r="L3" s="103" t="s">
        <v>86</v>
      </c>
      <c r="M3" s="104" t="s">
        <v>2</v>
      </c>
      <c r="N3" s="104" t="s">
        <v>87</v>
      </c>
      <c r="O3" s="104" t="s">
        <v>88</v>
      </c>
      <c r="P3" s="104" t="s">
        <v>34</v>
      </c>
    </row>
    <row r="4" spans="1:17" ht="24.75" customHeight="1" thickTop="1">
      <c r="A4" s="155"/>
      <c r="B4" s="29">
        <f aca="true" t="shared" si="0" ref="B4:B11">IF(D4&gt;0,SUM((E4/(D4*3))),0)</f>
        <v>0.3333333333333333</v>
      </c>
      <c r="C4" s="39" t="str">
        <f>Times!A1</f>
        <v>CEL</v>
      </c>
      <c r="D4" s="40">
        <f>SUM(IF(ISNUMBER('Tabela 1ª Fase'!C8),1)+IF(ISNUMBER('Tabela 1ª Fase'!C16),1)+IF(ISNUMBER('Tabela 1ª Fase'!C24),1)+IF(ISNUMBER('Tabela 1ª Fase'!C32),1)+IF(ISNUMBER('Tabela 1ª Fase'!C40),1)+IF(ISNUMBER('Tabela 1ª Fase'!C48),1)+IF(ISNUMBER('Tabela 1ª Fase'!C56),1))</f>
        <v>7</v>
      </c>
      <c r="E4" s="41">
        <f aca="true" t="shared" si="1" ref="E4:E11">SUM(F4*3)+G4</f>
        <v>7</v>
      </c>
      <c r="F4" s="41">
        <f>SUM(IF('Tabela 1ª Fase'!C8&gt;'Tabela 1ª Fase'!E8,1,0)+IF('Tabela 1ª Fase'!C16&gt;'Tabela 1ª Fase'!E16,1,0)+IF('Tabela 1ª Fase'!C24&gt;'Tabela 1ª Fase'!E24,1,0)+IF('Tabela 1ª Fase'!C32&gt;'Tabela 1ª Fase'!E32,1,0)+IF('Tabela 1ª Fase'!C40&gt;'Tabela 1ª Fase'!E40,1,0)+IF('Tabela 1ª Fase'!C48&gt;'Tabela 1ª Fase'!E48,1,0)+IF('Tabela 1ª Fase'!C56&gt;'Tabela 1ª Fase'!E56,1,0))</f>
        <v>2</v>
      </c>
      <c r="G4" s="41">
        <f>SUM(IF(ISNUMBER('Tabela 1ª Fase'!C8),IF('Tabela 1ª Fase'!C8='Tabela 1ª Fase'!E8,1,0))+IF(ISNUMBER('Tabela 1ª Fase'!C16),IF('Tabela 1ª Fase'!C16='Tabela 1ª Fase'!E16,1,0))+IF(ISNUMBER('Tabela 1ª Fase'!C24),IF('Tabela 1ª Fase'!C24='Tabela 1ª Fase'!E24,1,0))+IF(ISNUMBER('Tabela 1ª Fase'!C32),IF('Tabela 1ª Fase'!C32='Tabela 1ª Fase'!E32,1,0))+IF(ISNUMBER('Tabela 1ª Fase'!C40),IF('Tabela 1ª Fase'!C40='Tabela 1ª Fase'!E40,1,0))+IF(ISNUMBER('Tabela 1ª Fase'!C48),IF('Tabela 1ª Fase'!C48='Tabela 1ª Fase'!E48,1,0))+IF(ISNUMBER('Tabela 1ª Fase'!C56),IF('Tabela 1ª Fase'!C56='Tabela 1ª Fase'!E56,1,0)))</f>
        <v>1</v>
      </c>
      <c r="H4" s="41">
        <f>SUM(IF('Tabela 1ª Fase'!C8&lt;'Tabela 1ª Fase'!E8,1,0)+IF('Tabela 1ª Fase'!C16&lt;'Tabela 1ª Fase'!E16,1,0)+IF('Tabela 1ª Fase'!C24&lt;'Tabela 1ª Fase'!E24,1,0)+IF('Tabela 1ª Fase'!C32&lt;'Tabela 1ª Fase'!E32,1,0)+IF('Tabela 1ª Fase'!C40&lt;'Tabela 1ª Fase'!E40,1,0)+IF('Tabela 1ª Fase'!C48&lt;'Tabela 1ª Fase'!E48,1,0)+IF('Tabela 1ª Fase'!C56&lt;'Tabela 1ª Fase'!E56,1,0))</f>
        <v>4</v>
      </c>
      <c r="I4" s="41">
        <f>SUM('Tabela 1ª Fase'!C8+'Tabela 1ª Fase'!C16+'Tabela 1ª Fase'!C24+'Tabela 1ª Fase'!C32+'Tabela 1ª Fase'!C40+'Tabela 1ª Fase'!C48+'Tabela 1ª Fase'!C56)</f>
        <v>9</v>
      </c>
      <c r="J4" s="41">
        <f>SUM('Tabela 1ª Fase'!E8+'Tabela 1ª Fase'!E16+'Tabela 1ª Fase'!E24+'Tabela 1ª Fase'!E32+'Tabela 1ª Fase'!E40+'Tabela 1ª Fase'!E48+'Tabela 1ª Fase'!E56)</f>
        <v>11</v>
      </c>
      <c r="K4" s="42">
        <f aca="true" t="shared" si="2" ref="K4:K11">SUM(I4-J4)</f>
        <v>-2</v>
      </c>
      <c r="L4" s="105" t="s">
        <v>0</v>
      </c>
      <c r="M4" s="106">
        <v>6</v>
      </c>
      <c r="N4" s="107">
        <f aca="true" t="shared" si="3" ref="N4:N11">25-M4</f>
        <v>19</v>
      </c>
      <c r="O4" s="107">
        <v>6</v>
      </c>
      <c r="P4" s="107">
        <f aca="true" t="shared" si="4" ref="P4:P11">SUM(N4+O4)</f>
        <v>25</v>
      </c>
      <c r="Q4" s="9"/>
    </row>
    <row r="5" spans="1:17" ht="24.75" customHeight="1">
      <c r="A5" s="155"/>
      <c r="B5" s="30">
        <f t="shared" si="0"/>
        <v>0.3333333333333333</v>
      </c>
      <c r="C5" s="43" t="str">
        <f>Times!A2</f>
        <v>WOL</v>
      </c>
      <c r="D5" s="44">
        <f>SUM(IF(ISNUMBER('Tabela 1ª Fase'!C10),1)+IF(ISNUMBER('Tabela 1ª Fase'!E16),1)+IF(ISNUMBER('Tabela 1ª Fase'!C26),1)+IF(ISNUMBER('Tabela 1ª Fase'!C38),1)+IF(ISNUMBER('Tabela 1ª Fase'!C46),1)+IF(ISNUMBER('Tabela 1ª Fase'!C50),1)+IF(ISNUMBER('Tabela 1ª Fase'!C58),1))</f>
        <v>7</v>
      </c>
      <c r="E5" s="45">
        <f t="shared" si="1"/>
        <v>7</v>
      </c>
      <c r="F5" s="45">
        <f>SUM(IF('Tabela 1ª Fase'!C10&gt;'Tabela 1ª Fase'!E10,1,0)+IF('Tabela 1ª Fase'!E16&gt;'Tabela 1ª Fase'!C16,1,0)+IF('Tabela 1ª Fase'!C26&gt;'Tabela 1ª Fase'!E26,1,0)+IF('Tabela 1ª Fase'!C38&gt;'Tabela 1ª Fase'!E38,1,0)+IF('Tabela 1ª Fase'!C46&gt;'Tabela 1ª Fase'!E46,1,0)+IF('Tabela 1ª Fase'!C50&gt;'Tabela 1ª Fase'!E50,1,0)+IF('Tabela 1ª Fase'!C58&gt;'Tabela 1ª Fase'!E58,1,0))</f>
        <v>2</v>
      </c>
      <c r="G5" s="45">
        <f>SUM(IF(ISNUMBER('Tabela 1ª Fase'!C10),IF('Tabela 1ª Fase'!C10='Tabela 1ª Fase'!E10,1,0))+IF(ISNUMBER('Tabela 1ª Fase'!E16),IF('Tabela 1ª Fase'!E16='Tabela 1ª Fase'!C16,1,0))+IF(ISNUMBER('Tabela 1ª Fase'!C26),IF('Tabela 1ª Fase'!C26='Tabela 1ª Fase'!E26,1,0))+IF(ISNUMBER('Tabela 1ª Fase'!C38),IF('Tabela 1ª Fase'!C38='Tabela 1ª Fase'!E38,1,0))+IF(ISNUMBER('Tabela 1ª Fase'!C46),IF('Tabela 1ª Fase'!C46='Tabela 1ª Fase'!E46,1,0))+IF(ISNUMBER('Tabela 1ª Fase'!C50),IF('Tabela 1ª Fase'!C50='Tabela 1ª Fase'!E50,1,0))+IF(ISNUMBER('Tabela 1ª Fase'!C58),IF('Tabela 1ª Fase'!C58='Tabela 1ª Fase'!E58,1,0)))</f>
        <v>1</v>
      </c>
      <c r="H5" s="45">
        <f>SUM(IF('Tabela 1ª Fase'!C10&lt;'Tabela 1ª Fase'!E10,1,0)+IF('Tabela 1ª Fase'!E16&lt;'Tabela 1ª Fase'!C16,1,0)+IF('Tabela 1ª Fase'!C26&lt;'Tabela 1ª Fase'!E26,1,0)+IF('Tabela 1ª Fase'!C38&lt;'Tabela 1ª Fase'!E38,1,0)+IF('Tabela 1ª Fase'!C46&lt;'Tabela 1ª Fase'!E46,1,0)+IF('Tabela 1ª Fase'!C50&lt;'Tabela 1ª Fase'!E50,1,0)+IF('Tabela 1ª Fase'!C58&lt;'Tabela 1ª Fase'!E58,1,0))</f>
        <v>4</v>
      </c>
      <c r="I5" s="45">
        <f>SUM('Tabela 1ª Fase'!C10+'Tabela 1ª Fase'!E16+'Tabela 1ª Fase'!C26+'Tabela 1ª Fase'!C38+'Tabela 1ª Fase'!C46+'Tabela 1ª Fase'!C50+'Tabela 1ª Fase'!C58)</f>
        <v>11</v>
      </c>
      <c r="J5" s="45">
        <f>SUM('Tabela 1ª Fase'!E10+'Tabela 1ª Fase'!C16+'Tabela 1ª Fase'!E26+'Tabela 1ª Fase'!E38+'Tabela 1ª Fase'!E46+'Tabela 1ª Fase'!E50+'Tabela 1ª Fase'!E58)</f>
        <v>13</v>
      </c>
      <c r="K5" s="46">
        <f t="shared" si="2"/>
        <v>-2</v>
      </c>
      <c r="L5" s="105" t="s">
        <v>0</v>
      </c>
      <c r="M5" s="107">
        <v>5</v>
      </c>
      <c r="N5" s="107">
        <f t="shared" si="3"/>
        <v>20</v>
      </c>
      <c r="O5" s="107">
        <v>9</v>
      </c>
      <c r="P5" s="107">
        <f t="shared" si="4"/>
        <v>29</v>
      </c>
      <c r="Q5" s="9"/>
    </row>
    <row r="6" spans="1:17" ht="24.75" customHeight="1">
      <c r="A6" s="155"/>
      <c r="B6" s="30">
        <f t="shared" si="0"/>
        <v>0.42857142857142855</v>
      </c>
      <c r="C6" s="43" t="str">
        <f>Times!A3</f>
        <v>SAM</v>
      </c>
      <c r="D6" s="44">
        <f>SUM(IF(ISNUMBER('Tabela 1ª Fase'!E10),1)+IF(ISNUMBER('Tabela 1ª Fase'!C18),1)+IF(ISNUMBER('Tabela 1ª Fase'!E24),1)+IF(ISNUMBER('Tabela 1ª Fase'!C36),1)+IF(ISNUMBER('Tabela 1ª Fase'!C44),1)+IF(ISNUMBER('Tabela 1ª Fase'!C52),1)+IF(ISNUMBER('Tabela 1ª Fase'!C60),1))</f>
        <v>7</v>
      </c>
      <c r="E6" s="45">
        <f t="shared" si="1"/>
        <v>9</v>
      </c>
      <c r="F6" s="45">
        <f>SUM(IF('Tabela 1ª Fase'!E10&gt;'Tabela 1ª Fase'!C10,1,0)+IF('Tabela 1ª Fase'!C18&gt;'Tabela 1ª Fase'!E18,1,0)+IF('Tabela 1ª Fase'!E24&gt;'Tabela 1ª Fase'!C24,1,0)+IF('Tabela 1ª Fase'!C36&gt;'Tabela 1ª Fase'!E36,1,0)+IF('Tabela 1ª Fase'!C44&gt;'Tabela 1ª Fase'!E44,1,0)+IF('Tabela 1ª Fase'!C52&gt;'Tabela 1ª Fase'!E52,1,0)+IF('Tabela 1ª Fase'!C60&gt;'Tabela 1ª Fase'!E60,1,0))</f>
        <v>3</v>
      </c>
      <c r="G6" s="45">
        <f>SUM(IF(ISNUMBER('Tabela 1ª Fase'!E10),IF('Tabela 1ª Fase'!E10='Tabela 1ª Fase'!C10,1,0))+IF(ISNUMBER('Tabela 1ª Fase'!C18),IF('Tabela 1ª Fase'!C18='Tabela 1ª Fase'!E18,1,0))+IF(ISNUMBER('Tabela 1ª Fase'!E24),IF('Tabela 1ª Fase'!E24='Tabela 1ª Fase'!C24,1,0))+IF(ISNUMBER('Tabela 1ª Fase'!C36),IF('Tabela 1ª Fase'!C36='Tabela 1ª Fase'!E36,1,0))+IF(ISNUMBER('Tabela 1ª Fase'!C44),IF('Tabela 1ª Fase'!C44='Tabela 1ª Fase'!E44,1,0))+IF(ISNUMBER('Tabela 1ª Fase'!C52),IF('Tabela 1ª Fase'!C52='Tabela 1ª Fase'!E52,1,0))+IF(ISNUMBER('Tabela 1ª Fase'!C60),IF('Tabela 1ª Fase'!C60='Tabela 1ª Fase'!E60,1,0)))</f>
        <v>0</v>
      </c>
      <c r="H6" s="45">
        <f>SUM(IF('Tabela 1ª Fase'!E10&lt;'Tabela 1ª Fase'!C10,1,0)+IF('Tabela 1ª Fase'!C18&lt;'Tabela 1ª Fase'!E18,1,0)+IF('Tabela 1ª Fase'!E24&lt;'Tabela 1ª Fase'!C24,1,0)+IF('Tabela 1ª Fase'!C36&lt;'Tabela 1ª Fase'!E36,1,0)+IF('Tabela 1ª Fase'!C44&lt;'Tabela 1ª Fase'!E44,1,0)+IF('Tabela 1ª Fase'!C52&lt;'Tabela 1ª Fase'!E52,1,0)+IF('Tabela 1ª Fase'!C60&lt;'Tabela 1ª Fase'!E60,1,0))</f>
        <v>4</v>
      </c>
      <c r="I6" s="45">
        <f>SUM('Tabela 1ª Fase'!E10+'Tabela 1ª Fase'!C18+'Tabela 1ª Fase'!E24+'Tabela 1ª Fase'!C36+'Tabela 1ª Fase'!C44+'Tabela 1ª Fase'!C52+'Tabela 1ª Fase'!C60)</f>
        <v>4</v>
      </c>
      <c r="J6" s="45">
        <f>SUM('Tabela 1ª Fase'!C10+'Tabela 1ª Fase'!E18+'Tabela 1ª Fase'!C24+'Tabela 1ª Fase'!E36+'Tabela 1ª Fase'!E44+'Tabela 1ª Fase'!E52+'Tabela 1ª Fase'!E60)</f>
        <v>13</v>
      </c>
      <c r="K6" s="46">
        <f t="shared" si="2"/>
        <v>-9</v>
      </c>
      <c r="L6" s="105" t="s">
        <v>0</v>
      </c>
      <c r="M6" s="107">
        <v>4</v>
      </c>
      <c r="N6" s="107">
        <f t="shared" si="3"/>
        <v>21</v>
      </c>
      <c r="O6" s="107">
        <v>7</v>
      </c>
      <c r="P6" s="107">
        <f t="shared" si="4"/>
        <v>28</v>
      </c>
      <c r="Q6" s="9"/>
    </row>
    <row r="7" spans="1:17" ht="24.75" customHeight="1">
      <c r="A7" s="155"/>
      <c r="B7" s="30">
        <f t="shared" si="0"/>
        <v>0.9047619047619048</v>
      </c>
      <c r="C7" s="43" t="str">
        <f>Times!A4</f>
        <v>IMI</v>
      </c>
      <c r="D7" s="44">
        <f>SUM(IF(ISNUMBER('Tabela 1ª Fase'!C12),1)+IF(ISNUMBER('Tabela 1ª Fase'!E18),1)+IF(ISNUMBER('Tabela 1ª Fase'!C28),1)+IF(ISNUMBER('Tabela 1ª Fase'!C34),1)+IF(ISNUMBER('Tabela 1ª Fase'!E40),1)+IF(ISNUMBER('Tabela 1ª Fase'!E50),1)+IF(ISNUMBER('Tabela 1ª Fase'!C62),1))</f>
        <v>7</v>
      </c>
      <c r="E7" s="45">
        <f t="shared" si="1"/>
        <v>19</v>
      </c>
      <c r="F7" s="45">
        <f>SUM(IF('Tabela 1ª Fase'!C12&gt;'Tabela 1ª Fase'!E12,1,0)+IF('Tabela 1ª Fase'!E18&gt;'Tabela 1ª Fase'!C18,1,0)+IF('Tabela 1ª Fase'!C28&gt;'Tabela 1ª Fase'!E28,1,0)+IF('Tabela 1ª Fase'!C34&gt;'Tabela 1ª Fase'!E34,1,0)+IF('Tabela 1ª Fase'!E40&gt;'Tabela 1ª Fase'!C40,1,0)+IF('Tabela 1ª Fase'!E50&gt;'Tabela 1ª Fase'!C50,1,0)+(IF('Tabela 1ª Fase'!C62&gt;'Tabela 1ª Fase'!E62,1,0)))</f>
        <v>6</v>
      </c>
      <c r="G7" s="45">
        <f>SUM(IF(ISNUMBER('Tabela 1ª Fase'!C12),IF('Tabela 1ª Fase'!C12='Tabela 1ª Fase'!E12,1,0))+IF(ISNUMBER('Tabela 1ª Fase'!E18),IF('Tabela 1ª Fase'!E18='Tabela 1ª Fase'!C18,1,0))+IF(ISNUMBER('Tabela 1ª Fase'!C28),IF('Tabela 1ª Fase'!C28='Tabela 1ª Fase'!E28,1,0))+IF(ISNUMBER('Tabela 1ª Fase'!C34),IF('Tabela 1ª Fase'!C34='Tabela 1ª Fase'!E34,1,0))+IF(ISNUMBER('Tabela 1ª Fase'!E40),IF('Tabela 1ª Fase'!E40='Tabela 1ª Fase'!C40,1,0))+IF(ISNUMBER('Tabela 1ª Fase'!E50),IF('Tabela 1ª Fase'!E50='Tabela 1ª Fase'!C50,1,0))+IF(ISNUMBER('Tabela 1ª Fase'!C62),IF('Tabela 1ª Fase'!C62='Tabela 1ª Fase'!E62,1,0)))</f>
        <v>1</v>
      </c>
      <c r="H7" s="45">
        <f>SUM(IF('Tabela 1ª Fase'!C12&lt;'Tabela 1ª Fase'!E12,1,0)+IF('Tabela 1ª Fase'!E18&lt;'Tabela 1ª Fase'!C18,1,0)+IF('Tabela 1ª Fase'!C28&lt;'Tabela 1ª Fase'!E28,1,0)+IF('Tabela 1ª Fase'!C34&lt;'Tabela 1ª Fase'!E34,1,0)+IF('Tabela 1ª Fase'!E40&lt;'Tabela 1ª Fase'!C40,1,0)+IF('Tabela 1ª Fase'!E50&lt;'Tabela 1ª Fase'!C50,1,0)+IF('Tabela 1ª Fase'!C62&lt;'Tabela 1ª Fase'!E62,1,0))</f>
        <v>0</v>
      </c>
      <c r="I7" s="45">
        <f>SUM('Tabela 1ª Fase'!C12+'Tabela 1ª Fase'!E18+'Tabela 1ª Fase'!C28+'Tabela 1ª Fase'!C34+'Tabela 1ª Fase'!E40+'Tabela 1ª Fase'!E50+'Tabela 1ª Fase'!C62)</f>
        <v>28</v>
      </c>
      <c r="J7" s="45">
        <f>SUM('Tabela 1ª Fase'!E12+'Tabela 1ª Fase'!C18+'Tabela 1ª Fase'!E28+'Tabela 1ª Fase'!E34+'Tabela 1ª Fase'!C40+'Tabela 1ª Fase'!C50+'Tabela 1ª Fase'!E62)</f>
        <v>6</v>
      </c>
      <c r="K7" s="46">
        <f t="shared" si="2"/>
        <v>22</v>
      </c>
      <c r="L7" s="105" t="s">
        <v>0</v>
      </c>
      <c r="M7" s="107">
        <v>1</v>
      </c>
      <c r="N7" s="107">
        <f t="shared" si="3"/>
        <v>24</v>
      </c>
      <c r="O7" s="107">
        <v>14</v>
      </c>
      <c r="P7" s="107">
        <f t="shared" si="4"/>
        <v>38</v>
      </c>
      <c r="Q7" s="9"/>
    </row>
    <row r="8" spans="1:17" ht="24.75" customHeight="1">
      <c r="A8" s="155"/>
      <c r="B8" s="30">
        <f t="shared" si="0"/>
        <v>0.2857142857142857</v>
      </c>
      <c r="C8" s="43" t="str">
        <f>Times!A5</f>
        <v>MIL</v>
      </c>
      <c r="D8" s="44">
        <f>SUM(IF(ISNUMBER('Tabela 1ª Fase'!E12),1)+IF(ISNUMBER('Tabela 1ª Fase'!C20),1)+IF(ISNUMBER('Tabela 1ª Fase'!C30),1)+IF(ISNUMBER('Tabela 1ª Fase'!E32),1)+IF(ISNUMBER('Tabela 1ª Fase'!C42),1)+IF(ISNUMBER('Tabela 1ª Fase'!E52),1)+IF(ISNUMBER('Tabela 1ª Fase'!E58),1))</f>
        <v>7</v>
      </c>
      <c r="E8" s="45">
        <f t="shared" si="1"/>
        <v>6</v>
      </c>
      <c r="F8" s="45">
        <f>SUM(IF('Tabela 1ª Fase'!E12&gt;'Tabela 1ª Fase'!C12,1,0)+IF('Tabela 1ª Fase'!C20&gt;'Tabela 1ª Fase'!E20,1,0)+IF('Tabela 1ª Fase'!C30&gt;'Tabela 1ª Fase'!E30,1,0)+IF('Tabela 1ª Fase'!E32&gt;'Tabela 1ª Fase'!C32,1,0)+IF('Tabela 1ª Fase'!C42&gt;'Tabela 1ª Fase'!E42,1,0)+IF('Tabela 1ª Fase'!E52&gt;'Tabela 1ª Fase'!C52,1,0)+IF('Tabela 1ª Fase'!E58&gt;'Tabela 1ª Fase'!C58,1,0))</f>
        <v>2</v>
      </c>
      <c r="G8" s="45">
        <f>SUM(IF(ISNUMBER('Tabela 1ª Fase'!E12),IF('Tabela 1ª Fase'!E12='Tabela 1ª Fase'!C12,1,0))+IF(ISNUMBER('Tabela 1ª Fase'!C20),IF('Tabela 1ª Fase'!C20='Tabela 1ª Fase'!E20,1,0))+IF(ISNUMBER('Tabela 1ª Fase'!C30),IF('Tabela 1ª Fase'!C30='Tabela 1ª Fase'!E30,1,0))+IF(ISNUMBER('Tabela 1ª Fase'!E32),IF('Tabela 1ª Fase'!E32='Tabela 1ª Fase'!C32,1,0))+IF(ISNUMBER('Tabela 1ª Fase'!C42),IF('Tabela 1ª Fase'!C42='Tabela 1ª Fase'!E42,1,0))+IF(ISNUMBER('Tabela 1ª Fase'!E52),IF('Tabela 1ª Fase'!E52='Tabela 1ª Fase'!C52,1,0))+IF(ISNUMBER('Tabela 1ª Fase'!E58),IF('Tabela 1ª Fase'!E58='Tabela 1ª Fase'!C58,1,0)))</f>
        <v>0</v>
      </c>
      <c r="H8" s="45">
        <f>SUM(IF('Tabela 1ª Fase'!E12&lt;'Tabela 1ª Fase'!C12,1,0)+IF('Tabela 1ª Fase'!C20&lt;'Tabela 1ª Fase'!E20,1,0)+IF('Tabela 1ª Fase'!C30&lt;'Tabela 1ª Fase'!E30,1,0)+IF('Tabela 1ª Fase'!E32&lt;'Tabela 1ª Fase'!C32,1,0)+IF('Tabela 1ª Fase'!C42&lt;'Tabela 1ª Fase'!E42,1,0)+IF('Tabela 1ª Fase'!E52&lt;'Tabela 1ª Fase'!C52,1,0)+IF('Tabela 1ª Fase'!E58&lt;'Tabela 1ª Fase'!C58,1,0))</f>
        <v>5</v>
      </c>
      <c r="I8" s="45">
        <f>SUM('Tabela 1ª Fase'!E12+'Tabela 1ª Fase'!C20+'Tabela 1ª Fase'!C30+'Tabela 1ª Fase'!E32+'Tabela 1ª Fase'!C42+'Tabela 1ª Fase'!E52+'Tabela 1ª Fase'!E58)</f>
        <v>6</v>
      </c>
      <c r="J8" s="45">
        <f>SUM('Tabela 1ª Fase'!C12+'Tabela 1ª Fase'!E20+'Tabela 1ª Fase'!E30+'Tabela 1ª Fase'!C32+'Tabela 1ª Fase'!E42+'Tabela 1ª Fase'!C52+'Tabela 1ª Fase'!C58)</f>
        <v>13</v>
      </c>
      <c r="K8" s="46">
        <f t="shared" si="2"/>
        <v>-7</v>
      </c>
      <c r="L8" s="105" t="s">
        <v>0</v>
      </c>
      <c r="M8" s="107">
        <v>7</v>
      </c>
      <c r="N8" s="107">
        <f t="shared" si="3"/>
        <v>18</v>
      </c>
      <c r="O8" s="107">
        <v>10</v>
      </c>
      <c r="P8" s="107">
        <f t="shared" si="4"/>
        <v>28</v>
      </c>
      <c r="Q8" s="9"/>
    </row>
    <row r="9" spans="1:17" ht="24.75" customHeight="1">
      <c r="A9" s="155"/>
      <c r="B9" s="30">
        <f t="shared" si="0"/>
        <v>0.8571428571428571</v>
      </c>
      <c r="C9" s="43" t="str">
        <f>Times!A6</f>
        <v>RIV</v>
      </c>
      <c r="D9" s="44">
        <f>SUM(IF(ISNUMBER('Tabela 1ª Fase'!C14),1)+IF(ISNUMBER('Tabela 1ª Fase'!E20),1)+IF(ISNUMBER('Tabela 1ª Fase'!E28),1)+IF(ISNUMBER('Tabela 1ª Fase'!E38),1)+IF(ISNUMBER('Tabela 1ª Fase'!E44),1)+IF(ISNUMBER('Tabela 1ª Fase'!E54),1)+IF(ISNUMBER('Tabela 1ª Fase'!E56),1))</f>
        <v>7</v>
      </c>
      <c r="E9" s="45">
        <f t="shared" si="1"/>
        <v>18</v>
      </c>
      <c r="F9" s="45">
        <f>SUM(IF('Tabela 1ª Fase'!C14&gt;'Tabela 1ª Fase'!E14,1,0)+IF('Tabela 1ª Fase'!E20&gt;'Tabela 1ª Fase'!C20,1,0)+IF('Tabela 1ª Fase'!E28&gt;'Tabela 1ª Fase'!C28,1,0)+IF('Tabela 1ª Fase'!E38&gt;'Tabela 1ª Fase'!C38,1,0)+IF('Tabela 1ª Fase'!E44&gt;'Tabela 1ª Fase'!C44,1,0)+IF('Tabela 1ª Fase'!C54&gt;'Tabela 1ª Fase'!E54,1,0)+IF('Tabela 1ª Fase'!E56&gt;'Tabela 1ª Fase'!C56,1,0))</f>
        <v>6</v>
      </c>
      <c r="G9" s="45">
        <f>SUM(IF(ISNUMBER('Tabela 1ª Fase'!C14),IF('Tabela 1ª Fase'!C14='Tabela 1ª Fase'!E14,1,0))+IF(ISNUMBER('Tabela 1ª Fase'!E20),IF('Tabela 1ª Fase'!E20='Tabela 1ª Fase'!C20,1,0))+IF(ISNUMBER('Tabela 1ª Fase'!E28),IF('Tabela 1ª Fase'!E28='Tabela 1ª Fase'!C28,1,0))+IF(ISNUMBER('Tabela 1ª Fase'!E38),IF('Tabela 1ª Fase'!E38='Tabela 1ª Fase'!C38,1,0))+IF(ISNUMBER('Tabela 1ª Fase'!E44),IF('Tabela 1ª Fase'!E44='Tabela 1ª Fase'!C44,1,0))+IF(ISNUMBER('Tabela 1ª Fase'!C54),IF('Tabela 1ª Fase'!C54='Tabela 1ª Fase'!E54,1,0))+IF(ISNUMBER('Tabela 1ª Fase'!E56),IF('Tabela 1ª Fase'!E56='Tabela 1ª Fase'!C56,1,0)))</f>
        <v>0</v>
      </c>
      <c r="H9" s="45">
        <f>SUM(IF('Tabela 1ª Fase'!C14&lt;'Tabela 1ª Fase'!E14,1,0)+IF('Tabela 1ª Fase'!E20&lt;'Tabela 1ª Fase'!C20,1,0)+IF('Tabela 1ª Fase'!E28&lt;'Tabela 1ª Fase'!C28,1,0)+IF('Tabela 1ª Fase'!E38&lt;'Tabela 1ª Fase'!C38,1,0)+IF('Tabela 1ª Fase'!E44&lt;'Tabela 1ª Fase'!C44,1,0)+IF('Tabela 1ª Fase'!C54&lt;'Tabela 1ª Fase'!E54,1,0)+IF('Tabela 1ª Fase'!E56&lt;'Tabela 1ª Fase'!C56,1,0))</f>
        <v>1</v>
      </c>
      <c r="I9" s="45">
        <f>SUM('Tabela 1ª Fase'!C14+'Tabela 1ª Fase'!E20+'Tabela 1ª Fase'!E28+'Tabela 1ª Fase'!E38+'Tabela 1ª Fase'!E44+'Tabela 1ª Fase'!C54+'Tabela 1ª Fase'!E56)</f>
        <v>12</v>
      </c>
      <c r="J9" s="45">
        <f>SUM('Tabela 1ª Fase'!E14+'Tabela 1ª Fase'!C20+'Tabela 1ª Fase'!C28+'Tabela 1ª Fase'!C38+'Tabela 1ª Fase'!C44+'Tabela 1ª Fase'!E54+'Tabela 1ª Fase'!C56)</f>
        <v>5</v>
      </c>
      <c r="K9" s="46">
        <f t="shared" si="2"/>
        <v>7</v>
      </c>
      <c r="L9" s="105" t="s">
        <v>0</v>
      </c>
      <c r="M9" s="107">
        <v>2</v>
      </c>
      <c r="N9" s="107">
        <f t="shared" si="3"/>
        <v>23</v>
      </c>
      <c r="O9" s="107">
        <v>8</v>
      </c>
      <c r="P9" s="107">
        <f t="shared" si="4"/>
        <v>31</v>
      </c>
      <c r="Q9" s="9"/>
    </row>
    <row r="10" spans="1:17" ht="24.75" customHeight="1">
      <c r="A10" s="155"/>
      <c r="B10" s="30">
        <f t="shared" si="0"/>
        <v>0.2857142857142857</v>
      </c>
      <c r="C10" s="43" t="str">
        <f>Times!A7</f>
        <v>SJO</v>
      </c>
      <c r="D10" s="44">
        <f>SUM(IF(ISNUMBER('Tabela 1ª Fase'!E8),1)+IF(ISNUMBER('Tabela 1ª Fase'!C22),1)+IF(ISNUMBER('Tabela 1ª Fase'!E30),1)+IF(ISNUMBER('Tabela 1ª Fase'!E34),1)+IF(ISNUMBER('Tabela 1ª Fase'!E46),1)+IF(ISNUMBER('Tabela 1ª Fase'!E54),1)+IF(ISNUMBER('Tabela 1ª Fase'!E60),1))</f>
        <v>7</v>
      </c>
      <c r="E10" s="45">
        <f t="shared" si="1"/>
        <v>6</v>
      </c>
      <c r="F10" s="45">
        <f>SUM(IF('Tabela 1ª Fase'!E8&gt;'Tabela 1ª Fase'!C8,1,0)+IF('Tabela 1ª Fase'!C22&gt;'Tabela 1ª Fase'!E22,1,0)+IF('Tabela 1ª Fase'!E30&gt;'Tabela 1ª Fase'!C30,1,0)+IF('Tabela 1ª Fase'!E34&gt;'Tabela 1ª Fase'!C34,1,0)+IF('Tabela 1ª Fase'!E46&gt;'Tabela 1ª Fase'!C46,1,0)+IF('Tabela 1ª Fase'!E54&gt;'Tabela 1ª Fase'!C54,1,0)+IF('Tabela 1ª Fase'!E60&gt;'Tabela 1ª Fase'!C60,1,0))</f>
        <v>2</v>
      </c>
      <c r="G10" s="45">
        <f>SUM(IF(ISNUMBER('Tabela 1ª Fase'!E8),IF('Tabela 1ª Fase'!E8='Tabela 1ª Fase'!C8,1,0))+IF(ISNUMBER('Tabela 1ª Fase'!C22),IF('Tabela 1ª Fase'!C22='Tabela 1ª Fase'!E22,1,0))+IF(ISNUMBER('Tabela 1ª Fase'!E30),IF('Tabela 1ª Fase'!E30='Tabela 1ª Fase'!C30,1,0))+IF(ISNUMBER('Tabela 1ª Fase'!E34),IF('Tabela 1ª Fase'!E34='Tabela 1ª Fase'!C34,1,0))+IF(ISNUMBER('Tabela 1ª Fase'!E46),IF('Tabela 1ª Fase'!E46='Tabela 1ª Fase'!C46,1,0))+IF(ISNUMBER('Tabela 1ª Fase'!E54),IF('Tabela 1ª Fase'!E54='Tabela 1ª Fase'!C54,1,0))+IF(ISNUMBER('Tabela 1ª Fase'!E60),IF('Tabela 1ª Fase'!E60='Tabela 1ª Fase'!C60,1,0)))</f>
        <v>0</v>
      </c>
      <c r="H10" s="45">
        <f>SUM(IF('Tabela 1ª Fase'!E8&lt;'Tabela 1ª Fase'!C8,1,0)+IF('Tabela 1ª Fase'!C22&lt;'Tabela 1ª Fase'!E22,1,0)+IF('Tabela 1ª Fase'!E30&lt;'Tabela 1ª Fase'!C30,1,0)+IF('Tabela 1ª Fase'!E34&lt;'Tabela 1ª Fase'!C34,1,0)+IF('Tabela 1ª Fase'!E46&lt;'Tabela 1ª Fase'!C46,1,0)+IF('Tabela 1ª Fase'!E54&lt;'Tabela 1ª Fase'!C54,1,0)+IF('Tabela 1ª Fase'!E60&lt;'Tabela 1ª Fase'!C60,1,0))</f>
        <v>5</v>
      </c>
      <c r="I10" s="45">
        <f>SUM('Tabela 1ª Fase'!E8+'Tabela 1ª Fase'!C22+'Tabela 1ª Fase'!E30+'Tabela 1ª Fase'!E34+'Tabela 1ª Fase'!E46+'Tabela 1ª Fase'!E54+'Tabela 1ª Fase'!E60)</f>
        <v>6</v>
      </c>
      <c r="J10" s="45">
        <f>SUM('Tabela 1ª Fase'!C8+'Tabela 1ª Fase'!E22+'Tabela 1ª Fase'!C30+'Tabela 1ª Fase'!C34+'Tabela 1ª Fase'!C46+'Tabela 1ª Fase'!C54+'Tabela 1ª Fase'!C60)</f>
        <v>15</v>
      </c>
      <c r="K10" s="46">
        <f t="shared" si="2"/>
        <v>-9</v>
      </c>
      <c r="L10" s="105" t="s">
        <v>0</v>
      </c>
      <c r="M10" s="107">
        <v>8</v>
      </c>
      <c r="N10" s="107">
        <f t="shared" si="3"/>
        <v>17</v>
      </c>
      <c r="O10" s="107">
        <v>5</v>
      </c>
      <c r="P10" s="107">
        <f t="shared" si="4"/>
        <v>22</v>
      </c>
      <c r="Q10" s="9"/>
    </row>
    <row r="11" spans="1:17" ht="24.75" customHeight="1" thickBot="1">
      <c r="A11" s="156"/>
      <c r="B11" s="38">
        <f t="shared" si="0"/>
        <v>0.47619047619047616</v>
      </c>
      <c r="C11" s="47" t="str">
        <f>Times!A8</f>
        <v>FLU</v>
      </c>
      <c r="D11" s="48">
        <f>SUM(IF(ISNUMBER('Tabela 1ª Fase'!E14),1)+IF(ISNUMBER('Tabela 1ª Fase'!E22),1)+IF(ISNUMBER('Tabela 1ª Fase'!E26),1)+IF(ISNUMBER('Tabela 1ª Fase'!E36),1)+IF(ISNUMBER('Tabela 1ª Fase'!E42),1)+IF(ISNUMBER('Tabela 1ª Fase'!E48),1)+IF(ISNUMBER('Tabela 1ª Fase'!E62),1))</f>
        <v>7</v>
      </c>
      <c r="E11" s="49">
        <f t="shared" si="1"/>
        <v>10</v>
      </c>
      <c r="F11" s="49">
        <f>SUM(IF('Tabela 1ª Fase'!E14&gt;'Tabela 1ª Fase'!C14,1,0)+IF('Tabela 1ª Fase'!E22&gt;'Tabela 1ª Fase'!C22,1,0)+IF('Tabela 1ª Fase'!E26&gt;'Tabela 1ª Fase'!C26,1,0)+IF('Tabela 1ª Fase'!E36&gt;'Tabela 1ª Fase'!C36,1,0)+IF('Tabela 1ª Fase'!E42&gt;'Tabela 1ª Fase'!C42,1,0)+IF('Tabela 1ª Fase'!E48&gt;'Tabela 1ª Fase'!C48,1,0)+IF('Tabela 1ª Fase'!E62&gt;'Tabela 1ª Fase'!C62,1,0))</f>
        <v>3</v>
      </c>
      <c r="G11" s="49">
        <f>SUM(IF(ISNUMBER('Tabela 1ª Fase'!E14),IF('Tabela 1ª Fase'!E14='Tabela 1ª Fase'!C14,1,0))+IF(ISNUMBER('Tabela 1ª Fase'!E22),IF('Tabela 1ª Fase'!E22='Tabela 1ª Fase'!C22,1,0))+IF(ISNUMBER('Tabela 1ª Fase'!E26),IF('Tabela 1ª Fase'!E26='Tabela 1ª Fase'!C26,1,0))+IF(ISNUMBER('Tabela 1ª Fase'!E36),IF('Tabela 1ª Fase'!E36='Tabela 1ª Fase'!C36,1,0))+IF(ISNUMBER('Tabela 1ª Fase'!E42),IF('Tabela 1ª Fase'!E42='Tabela 1ª Fase'!C42,1,0))+IF(ISNUMBER('Tabela 1ª Fase'!E48),IF('Tabela 1ª Fase'!E48='Tabela 1ª Fase'!C48,1,0))+IF(ISNUMBER('Tabela 1ª Fase'!E62),IF('Tabela 1ª Fase'!E62='Tabela 1ª Fase'!C62,1,0)))</f>
        <v>1</v>
      </c>
      <c r="H11" s="49">
        <f>SUM(IF('Tabela 1ª Fase'!E14&lt;'Tabela 1ª Fase'!C14,1,0)+IF('Tabela 1ª Fase'!E22&lt;'Tabela 1ª Fase'!C22,1,0)+IF('Tabela 1ª Fase'!E26&lt;'Tabela 1ª Fase'!C26,1,0)+IF('Tabela 1ª Fase'!E36&lt;'Tabela 1ª Fase'!C36,1,0)+IF('Tabela 1ª Fase'!E42&lt;'Tabela 1ª Fase'!C42,1,0)+IF('Tabela 1ª Fase'!E48&lt;'Tabela 1ª Fase'!C48,1,0)+IF('Tabela 1ª Fase'!E62&lt;'Tabela 1ª Fase'!C62,1,0))</f>
        <v>3</v>
      </c>
      <c r="I11" s="49">
        <f>SUM('Tabela 1ª Fase'!E14+'Tabela 1ª Fase'!E22+'Tabela 1ª Fase'!E26+'Tabela 1ª Fase'!E36+'Tabela 1ª Fase'!E42+'Tabela 1ª Fase'!E48+'Tabela 1ª Fase'!E62)</f>
        <v>13</v>
      </c>
      <c r="J11" s="49">
        <f>SUM('Tabela 1ª Fase'!C14+'Tabela 1ª Fase'!C22+'Tabela 1ª Fase'!C26+'Tabela 1ª Fase'!C36+'Tabela 1ª Fase'!C42+'Tabela 1ª Fase'!C48+'Tabela 1ª Fase'!C62)</f>
        <v>13</v>
      </c>
      <c r="K11" s="50">
        <f t="shared" si="2"/>
        <v>0</v>
      </c>
      <c r="L11" s="105" t="s">
        <v>0</v>
      </c>
      <c r="M11" s="107">
        <v>3</v>
      </c>
      <c r="N11" s="107">
        <f t="shared" si="3"/>
        <v>22</v>
      </c>
      <c r="O11" s="107">
        <v>12</v>
      </c>
      <c r="P11" s="107">
        <f t="shared" si="4"/>
        <v>34</v>
      </c>
      <c r="Q11" s="9"/>
    </row>
    <row r="12" spans="12:17" ht="27" thickTop="1">
      <c r="L12" s="105"/>
      <c r="M12" s="107"/>
      <c r="N12" s="107"/>
      <c r="O12" s="107"/>
      <c r="P12" s="107"/>
      <c r="Q12" s="9"/>
    </row>
    <row r="13" spans="12:17" ht="26.25">
      <c r="L13" s="105"/>
      <c r="M13" s="107"/>
      <c r="N13" s="107"/>
      <c r="O13" s="107"/>
      <c r="P13" s="107"/>
      <c r="Q13" s="9"/>
    </row>
    <row r="14" spans="12:17" ht="26.25">
      <c r="L14" s="105"/>
      <c r="M14" s="107"/>
      <c r="N14" s="107"/>
      <c r="O14" s="107"/>
      <c r="P14" s="107"/>
      <c r="Q14" s="9"/>
    </row>
    <row r="15" spans="12:17" ht="26.25">
      <c r="L15" s="105"/>
      <c r="M15" s="107"/>
      <c r="N15" s="107"/>
      <c r="O15" s="107"/>
      <c r="P15" s="107"/>
      <c r="Q15" s="9"/>
    </row>
    <row r="16" spans="12:17" ht="26.25">
      <c r="L16" s="105"/>
      <c r="M16" s="107"/>
      <c r="N16" s="107"/>
      <c r="O16" s="107"/>
      <c r="P16" s="107"/>
      <c r="Q16" s="9"/>
    </row>
    <row r="17" spans="12:16" ht="26.25">
      <c r="L17" s="105"/>
      <c r="M17" s="107"/>
      <c r="N17" s="107"/>
      <c r="O17" s="107"/>
      <c r="P17" s="107"/>
    </row>
    <row r="18" spans="12:16" ht="26.25">
      <c r="L18" s="105"/>
      <c r="M18" s="107"/>
      <c r="N18" s="107"/>
      <c r="O18" s="107"/>
      <c r="P18" s="107"/>
    </row>
    <row r="19" spans="12:16" ht="26.25">
      <c r="L19" s="105"/>
      <c r="M19" s="107"/>
      <c r="N19" s="107"/>
      <c r="O19" s="107"/>
      <c r="P19" s="107"/>
    </row>
    <row r="20" spans="12:16" ht="26.25">
      <c r="L20" s="105"/>
      <c r="M20" s="107"/>
      <c r="N20" s="107"/>
      <c r="O20" s="107"/>
      <c r="P20" s="107"/>
    </row>
    <row r="21" spans="12:16" ht="20.25">
      <c r="L21" s="108"/>
      <c r="M21" s="109"/>
      <c r="N21" s="109"/>
      <c r="O21" s="109"/>
      <c r="P21" s="109"/>
    </row>
  </sheetData>
  <sheetProtection password="DE94" sheet="1"/>
  <mergeCells count="3">
    <mergeCell ref="A1:K2"/>
    <mergeCell ref="A3:A11"/>
    <mergeCell ref="M1:P2"/>
  </mergeCells>
  <printOptions horizontalCentered="1" verticalCentered="1"/>
  <pageMargins left="0" right="0" top="0" bottom="0" header="0.5118110236220472" footer="0.5118110236220472"/>
  <pageSetup horizontalDpi="600" verticalDpi="6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4"/>
  <dimension ref="A1:A8"/>
  <sheetViews>
    <sheetView zoomScale="130" zoomScaleNormal="130" zoomScalePageLayoutView="0" workbookViewId="0" topLeftCell="A1">
      <selection activeCell="E3" sqref="E3"/>
    </sheetView>
  </sheetViews>
  <sheetFormatPr defaultColWidth="9.140625" defaultRowHeight="12.75"/>
  <cols>
    <col min="1" max="1" width="17.28125" style="37" bestFit="1" customWidth="1"/>
    <col min="2" max="2" width="9.140625" style="32" customWidth="1"/>
    <col min="3" max="3" width="9.140625" style="33" customWidth="1"/>
    <col min="4" max="4" width="9.140625" style="32" customWidth="1"/>
    <col min="5" max="16384" width="9.140625" style="34" customWidth="1"/>
  </cols>
  <sheetData>
    <row r="1" ht="24" thickTop="1">
      <c r="A1" s="31" t="s">
        <v>90</v>
      </c>
    </row>
    <row r="2" ht="23.25">
      <c r="A2" s="35" t="s">
        <v>94</v>
      </c>
    </row>
    <row r="3" ht="23.25">
      <c r="A3" s="35" t="s">
        <v>92</v>
      </c>
    </row>
    <row r="4" ht="23.25">
      <c r="A4" s="35" t="s">
        <v>89</v>
      </c>
    </row>
    <row r="5" ht="23.25">
      <c r="A5" s="35" t="s">
        <v>93</v>
      </c>
    </row>
    <row r="6" ht="23.25">
      <c r="A6" s="35" t="s">
        <v>95</v>
      </c>
    </row>
    <row r="7" ht="23.25">
      <c r="A7" s="35" t="s">
        <v>91</v>
      </c>
    </row>
    <row r="8" ht="24" thickBot="1">
      <c r="A8" s="36" t="s">
        <v>96</v>
      </c>
    </row>
    <row r="9" ht="24" thickTop="1"/>
  </sheetData>
  <sheetProtection password="DF54" sheet="1"/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Residencia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e Sonia</dc:creator>
  <cp:keywords/>
  <dc:description/>
  <cp:lastModifiedBy>Ricardo Baruque</cp:lastModifiedBy>
  <cp:lastPrinted>2005-12-05T12:51:40Z</cp:lastPrinted>
  <dcterms:created xsi:type="dcterms:W3CDTF">2003-04-10T01:25:59Z</dcterms:created>
  <dcterms:modified xsi:type="dcterms:W3CDTF">2017-10-23T13:55:45Z</dcterms:modified>
  <cp:category/>
  <cp:version/>
  <cp:contentType/>
  <cp:contentStatus/>
</cp:coreProperties>
</file>